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Mitch\Desktop\"/>
    </mc:Choice>
  </mc:AlternateContent>
  <xr:revisionPtr revIDLastSave="0" documentId="8_{DA7E8ABD-9247-4D6E-B31A-D1375B7F7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2" i="1" l="1"/>
  <c r="D109" i="1"/>
  <c r="D111" i="1"/>
  <c r="D110" i="1"/>
  <c r="D100" i="1"/>
  <c r="D99" i="1"/>
  <c r="D98" i="1"/>
  <c r="D94" i="1"/>
  <c r="D93" i="1"/>
  <c r="D92" i="1"/>
  <c r="D91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68" i="1"/>
  <c r="D67" i="1"/>
  <c r="D66" i="1"/>
  <c r="D64" i="1"/>
  <c r="D63" i="1"/>
  <c r="D62" i="1"/>
  <c r="D61" i="1"/>
  <c r="D60" i="1"/>
  <c r="D59" i="1"/>
  <c r="D58" i="1"/>
  <c r="D57" i="1"/>
  <c r="D56" i="1"/>
  <c r="D55" i="1"/>
  <c r="D54" i="1"/>
  <c r="D53" i="1"/>
  <c r="D49" i="1"/>
  <c r="D48" i="1"/>
  <c r="D47" i="1"/>
  <c r="D46" i="1"/>
  <c r="D45" i="1"/>
  <c r="D44" i="1"/>
  <c r="D43" i="1"/>
  <c r="D42" i="1"/>
  <c r="D41" i="1"/>
  <c r="D40" i="1"/>
  <c r="D39" i="1"/>
  <c r="D38" i="1"/>
  <c r="D34" i="1"/>
  <c r="D33" i="1"/>
  <c r="D32" i="1"/>
  <c r="D31" i="1"/>
  <c r="D30" i="1"/>
  <c r="C36" i="1"/>
  <c r="C51" i="1" s="1"/>
  <c r="F112" i="1"/>
  <c r="C89" i="1"/>
  <c r="F89" i="1"/>
  <c r="D14" i="1"/>
  <c r="D9" i="1" l="1"/>
  <c r="D11" i="1"/>
  <c r="D12" i="1"/>
  <c r="D13" i="1"/>
  <c r="D15" i="1"/>
  <c r="D17" i="1"/>
  <c r="D22" i="1"/>
  <c r="F102" i="1" l="1"/>
  <c r="F96" i="1"/>
  <c r="F70" i="1"/>
  <c r="F36" i="1"/>
  <c r="F51" i="1" s="1"/>
  <c r="F25" i="1"/>
  <c r="F104" i="1" l="1"/>
  <c r="F116" i="1" s="1"/>
  <c r="C102" i="1" l="1"/>
  <c r="C96" i="1"/>
  <c r="C70" i="1"/>
  <c r="B70" i="1"/>
  <c r="B112" i="1"/>
  <c r="D112" i="1" s="1"/>
  <c r="B102" i="1"/>
  <c r="B96" i="1"/>
  <c r="B89" i="1"/>
  <c r="B36" i="1"/>
  <c r="C25" i="1"/>
  <c r="B25" i="1"/>
  <c r="D102" i="1" l="1"/>
  <c r="D89" i="1"/>
  <c r="D70" i="1"/>
  <c r="D25" i="1"/>
  <c r="B51" i="1"/>
  <c r="D51" i="1" s="1"/>
  <c r="D36" i="1"/>
  <c r="D96" i="1"/>
  <c r="C104" i="1"/>
  <c r="B104" i="1" l="1"/>
  <c r="B116" i="1" s="1"/>
  <c r="C116" i="1"/>
  <c r="D104" i="1" l="1"/>
  <c r="D116" i="1" s="1"/>
</calcChain>
</file>

<file path=xl/sharedStrings.xml><?xml version="1.0" encoding="utf-8"?>
<sst xmlns="http://schemas.openxmlformats.org/spreadsheetml/2006/main" count="95" uniqueCount="95">
  <si>
    <t>Metered water use</t>
  </si>
  <si>
    <t>Metered water use Interest</t>
  </si>
  <si>
    <t>State of NH Filtration grant</t>
  </si>
  <si>
    <t>NH PDIP Interest</t>
  </si>
  <si>
    <t>Installation of New Services</t>
  </si>
  <si>
    <t>Budget</t>
  </si>
  <si>
    <t>Actual</t>
  </si>
  <si>
    <t>Remaining</t>
  </si>
  <si>
    <t>Pennichuck Water Contract</t>
  </si>
  <si>
    <t>Pennichuck Repairs &amp; Maintenance</t>
  </si>
  <si>
    <t>Pennichuck Customer Service</t>
  </si>
  <si>
    <t>Pennichuck Outside Contractor</t>
  </si>
  <si>
    <t>Total for Pennichuck</t>
  </si>
  <si>
    <t>Moderator</t>
  </si>
  <si>
    <t>Payroll expense</t>
  </si>
  <si>
    <t>Retirement expense</t>
  </si>
  <si>
    <t>Workers Comp</t>
  </si>
  <si>
    <t>Subtotal for Outside services/salaries</t>
  </si>
  <si>
    <t>Accounting &amp; Audit</t>
  </si>
  <si>
    <t>Special Billing Postage</t>
  </si>
  <si>
    <t>Management Office Material</t>
  </si>
  <si>
    <t>Engineering</t>
  </si>
  <si>
    <t>Dues and Publications</t>
  </si>
  <si>
    <t>Telephone</t>
  </si>
  <si>
    <t>Office Supplies &amp; Postage</t>
  </si>
  <si>
    <t>Legal Fees</t>
  </si>
  <si>
    <t>Insurance</t>
  </si>
  <si>
    <t>Website/public outreach</t>
  </si>
  <si>
    <t>Sale of Precinct Property</t>
  </si>
  <si>
    <t>Subtotal for Management Activity</t>
  </si>
  <si>
    <t>Hydrants &amp; repairs</t>
  </si>
  <si>
    <t>Meter Repairs/Materials</t>
  </si>
  <si>
    <t>Pumping Station Electricity</t>
  </si>
  <si>
    <t>Propane - Pumping Station</t>
  </si>
  <si>
    <t>Pumping Station Generator</t>
  </si>
  <si>
    <t>Water Treatment Supplies</t>
  </si>
  <si>
    <t>Telemetering Lines, Booster, Tank</t>
  </si>
  <si>
    <t>Repairs to service line -materials</t>
  </si>
  <si>
    <t>Well Maintenance</t>
  </si>
  <si>
    <t>Water Storage Electricity</t>
  </si>
  <si>
    <t>Water Storage Expense</t>
  </si>
  <si>
    <t>property Tax Webster</t>
  </si>
  <si>
    <t>Special Projects</t>
  </si>
  <si>
    <t>Pumping Station Materials</t>
  </si>
  <si>
    <t>Subtotal for Water System</t>
  </si>
  <si>
    <t>Equipment Repair</t>
  </si>
  <si>
    <t>Equipment, Tools &amp; Truck Tools</t>
  </si>
  <si>
    <t>Subtotal for Equipment</t>
  </si>
  <si>
    <t>Woodbury Lane Heat - Propane</t>
  </si>
  <si>
    <t>Repair Precinct Building</t>
  </si>
  <si>
    <t>Precinct Building Electricity</t>
  </si>
  <si>
    <t>Subtotal for Precinct Building</t>
  </si>
  <si>
    <t>SUBTOTAL FOR EXPENSES</t>
  </si>
  <si>
    <t>Capital Outlay</t>
  </si>
  <si>
    <t>Interest on line of Credit</t>
  </si>
  <si>
    <t>Subtotal Capital Outlay</t>
  </si>
  <si>
    <t>GRAND TOTAL EXPENSES</t>
  </si>
  <si>
    <t>Truck repairs</t>
  </si>
  <si>
    <t>Bookkeeping expenses</t>
  </si>
  <si>
    <t>Board Meetings</t>
  </si>
  <si>
    <t>FSB Meter Bond Interest</t>
  </si>
  <si>
    <t>Payroll Tax Expense</t>
  </si>
  <si>
    <t>Merchant Account Fees</t>
  </si>
  <si>
    <t>Bank Service Charges</t>
  </si>
  <si>
    <t>Computer Expenses</t>
  </si>
  <si>
    <t>Snow Removal/mowing</t>
  </si>
  <si>
    <t>Commissioner's Salary</t>
  </si>
  <si>
    <t>Treasurer &amp; Assistant Treasurer</t>
  </si>
  <si>
    <t>Group Insurance</t>
  </si>
  <si>
    <t>Main Repairs/materials</t>
  </si>
  <si>
    <t>budget</t>
  </si>
  <si>
    <t>Clerk Salary</t>
  </si>
  <si>
    <t>Pennichuck Dig Safe charges</t>
  </si>
  <si>
    <t>EXPENSES</t>
  </si>
  <si>
    <t>REVENUE</t>
  </si>
  <si>
    <t>2020 unexpended</t>
  </si>
  <si>
    <t>Less: discounts, refunds, abatements</t>
  </si>
  <si>
    <t>Miscellaneous &amp; back flow testing</t>
  </si>
  <si>
    <t xml:space="preserve">Miscellaneous interest </t>
  </si>
  <si>
    <t>Penalty fees</t>
  </si>
  <si>
    <t>Sprinkler Charges</t>
  </si>
  <si>
    <t>Sprinkler Interest</t>
  </si>
  <si>
    <t>Interest on Promotory account</t>
  </si>
  <si>
    <t>Fuel Expense</t>
  </si>
  <si>
    <t>Administrative Services</t>
  </si>
  <si>
    <t>Backflow Testing</t>
  </si>
  <si>
    <t>Capital Reserve Fund Interest</t>
  </si>
  <si>
    <t>Office Clerk</t>
  </si>
  <si>
    <t>as of 12/31/2020</t>
  </si>
  <si>
    <t>Consulting fees</t>
  </si>
  <si>
    <t>GASB 68 Pension Expense</t>
  </si>
  <si>
    <t>Depreciation Expense</t>
  </si>
  <si>
    <t>Debt Service- Principal and interest</t>
  </si>
  <si>
    <t>PENACOOK BOSCAWEN WATER PRECINCT BUDGET 2021</t>
  </si>
  <si>
    <t>GRAND 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</si>
</sst>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1" applyFill="1"/>
    <xf numFmtId="0" fontId="3" fillId="0" borderId="0" xfId="0" applyFont="1"/>
    <xf numFmtId="164" fontId="3" fillId="0" borderId="0" xfId="0" applyNumberFormat="1" applyFont="1"/>
    <xf numFmtId="164" fontId="4" fillId="0" borderId="0" xfId="2" applyNumberFormat="1" applyFont="1" applyFill="1"/>
    <xf numFmtId="0" fontId="5" fillId="0" borderId="0" xfId="0" applyFont="1"/>
    <xf numFmtId="165" fontId="0" fillId="0" borderId="0" xfId="0" applyNumberFormat="1"/>
    <xf numFmtId="6" fontId="0" fillId="0" borderId="0" xfId="0" applyNumberFormat="1"/>
    <xf numFmtId="164" fontId="0" fillId="0" borderId="0" xfId="0" applyNumberForma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1"/>
  <sheetViews>
    <sheetView tabSelected="1" workbookViewId="0">
      <selection activeCell="A27" sqref="A27"/>
    </sheetView>
  </sheetViews>
  <sheetFormatPr defaultRowHeight="15" x14ac:dyDescent="0.25"/>
  <cols>
    <col min="1" max="1" width="37.140625" customWidth="1"/>
    <col min="2" max="2" width="12.5703125" customWidth="1"/>
    <col min="3" max="3" width="15.28515625" customWidth="1"/>
    <col min="4" max="4" width="16.42578125" customWidth="1"/>
    <col min="5" max="5" width="1.28515625" customWidth="1"/>
    <col min="6" max="6" width="12.28515625" customWidth="1"/>
    <col min="7" max="7" width="30.5703125" customWidth="1"/>
  </cols>
  <sheetData>
    <row r="1" spans="1:12" ht="26.25" x14ac:dyDescent="0.4">
      <c r="A1" s="9" t="s">
        <v>93</v>
      </c>
    </row>
    <row r="3" spans="1:12" ht="18.75" x14ac:dyDescent="0.3">
      <c r="B3" s="3" t="s">
        <v>5</v>
      </c>
      <c r="C3" s="3" t="s">
        <v>6</v>
      </c>
      <c r="D3" s="2" t="s">
        <v>7</v>
      </c>
      <c r="F3" s="13" t="s">
        <v>70</v>
      </c>
    </row>
    <row r="4" spans="1:12" ht="18.75" x14ac:dyDescent="0.25">
      <c r="B4" s="2">
        <v>2020</v>
      </c>
      <c r="C4" t="s">
        <v>88</v>
      </c>
      <c r="D4" t="s">
        <v>75</v>
      </c>
      <c r="F4" s="14">
        <v>2021</v>
      </c>
      <c r="G4" s="3"/>
    </row>
    <row r="6" spans="1:12" x14ac:dyDescent="0.25">
      <c r="G6" s="4"/>
      <c r="H6" s="4"/>
      <c r="I6" s="4"/>
      <c r="J6" s="4"/>
      <c r="K6" s="4"/>
      <c r="L6" s="4"/>
    </row>
    <row r="7" spans="1:12" x14ac:dyDescent="0.25">
      <c r="A7" s="6" t="s">
        <v>74</v>
      </c>
    </row>
    <row r="9" spans="1:12" x14ac:dyDescent="0.25">
      <c r="A9" t="s">
        <v>0</v>
      </c>
      <c r="B9" s="1">
        <v>745000</v>
      </c>
      <c r="C9" s="1">
        <v>733002.13</v>
      </c>
      <c r="D9" s="1">
        <f>SUM(B9-C9)</f>
        <v>11997.869999999995</v>
      </c>
      <c r="F9" s="1">
        <v>750000</v>
      </c>
    </row>
    <row r="10" spans="1:12" x14ac:dyDescent="0.25">
      <c r="A10" t="s">
        <v>76</v>
      </c>
      <c r="B10" s="1"/>
      <c r="C10" s="1">
        <v>-27463.81</v>
      </c>
      <c r="D10" s="1"/>
      <c r="F10" s="1">
        <v>-25000</v>
      </c>
    </row>
    <row r="11" spans="1:12" x14ac:dyDescent="0.25">
      <c r="A11" t="s">
        <v>1</v>
      </c>
      <c r="B11" s="1">
        <v>5000</v>
      </c>
      <c r="C11" s="1">
        <v>14253.28</v>
      </c>
      <c r="D11" s="1">
        <f t="shared" ref="D11:D25" si="0">SUM(B11-C11)</f>
        <v>-9253.2800000000007</v>
      </c>
      <c r="F11" s="1">
        <v>14250</v>
      </c>
    </row>
    <row r="12" spans="1:12" x14ac:dyDescent="0.25">
      <c r="A12" t="s">
        <v>4</v>
      </c>
      <c r="B12" s="1">
        <v>35000</v>
      </c>
      <c r="C12" s="1">
        <v>57500</v>
      </c>
      <c r="D12" s="1">
        <f t="shared" si="0"/>
        <v>-22500</v>
      </c>
      <c r="F12" s="1">
        <v>35000</v>
      </c>
    </row>
    <row r="13" spans="1:12" x14ac:dyDescent="0.25">
      <c r="A13" t="s">
        <v>2</v>
      </c>
      <c r="B13" s="1">
        <v>25485</v>
      </c>
      <c r="C13" s="1">
        <v>25380</v>
      </c>
      <c r="D13" s="1">
        <f t="shared" si="0"/>
        <v>105</v>
      </c>
      <c r="F13" s="1">
        <v>25380</v>
      </c>
    </row>
    <row r="14" spans="1:12" x14ac:dyDescent="0.25">
      <c r="A14" t="s">
        <v>82</v>
      </c>
      <c r="B14" s="1">
        <v>21</v>
      </c>
      <c r="C14" s="1">
        <v>1670.16</v>
      </c>
      <c r="D14" s="1">
        <f t="shared" si="0"/>
        <v>-1649.16</v>
      </c>
      <c r="F14" s="1">
        <v>1500</v>
      </c>
    </row>
    <row r="15" spans="1:12" x14ac:dyDescent="0.25">
      <c r="A15" t="s">
        <v>3</v>
      </c>
      <c r="B15" s="1">
        <v>2600</v>
      </c>
      <c r="C15" s="1">
        <v>2616.81</v>
      </c>
      <c r="D15" s="1">
        <f t="shared" si="0"/>
        <v>-16.809999999999945</v>
      </c>
      <c r="F15" s="1">
        <v>3800</v>
      </c>
    </row>
    <row r="16" spans="1:12" x14ac:dyDescent="0.25">
      <c r="A16" t="s">
        <v>86</v>
      </c>
      <c r="B16" s="1"/>
      <c r="C16" s="1">
        <v>187.57</v>
      </c>
      <c r="D16" s="1"/>
      <c r="F16" s="12"/>
    </row>
    <row r="17" spans="1:6" x14ac:dyDescent="0.25">
      <c r="A17" t="s">
        <v>77</v>
      </c>
      <c r="B17" s="1">
        <v>5000</v>
      </c>
      <c r="C17" s="1">
        <v>24286.67</v>
      </c>
      <c r="D17" s="1">
        <f t="shared" si="0"/>
        <v>-19286.669999999998</v>
      </c>
      <c r="F17" s="1">
        <v>36300</v>
      </c>
    </row>
    <row r="18" spans="1:6" x14ac:dyDescent="0.25">
      <c r="A18" t="s">
        <v>78</v>
      </c>
      <c r="B18" s="1"/>
      <c r="C18" s="1">
        <v>436.04</v>
      </c>
      <c r="D18" s="1"/>
      <c r="F18" s="12">
        <v>620</v>
      </c>
    </row>
    <row r="19" spans="1:6" x14ac:dyDescent="0.25">
      <c r="A19" t="s">
        <v>79</v>
      </c>
      <c r="B19" s="1"/>
      <c r="C19" s="1">
        <v>95.5</v>
      </c>
      <c r="D19" s="1"/>
      <c r="F19" s="1">
        <v>100</v>
      </c>
    </row>
    <row r="20" spans="1:6" x14ac:dyDescent="0.25">
      <c r="A20" t="s">
        <v>80</v>
      </c>
      <c r="B20" s="1"/>
      <c r="C20" s="1">
        <v>4916</v>
      </c>
      <c r="D20" s="1"/>
      <c r="F20" s="1">
        <v>5000</v>
      </c>
    </row>
    <row r="21" spans="1:6" x14ac:dyDescent="0.25">
      <c r="A21" t="s">
        <v>81</v>
      </c>
      <c r="B21" s="1"/>
      <c r="C21" s="1">
        <v>3418.39</v>
      </c>
      <c r="D21" s="1"/>
      <c r="F21" s="1">
        <v>3400</v>
      </c>
    </row>
    <row r="22" spans="1:6" x14ac:dyDescent="0.25">
      <c r="A22" t="s">
        <v>28</v>
      </c>
      <c r="B22" s="1">
        <v>1000</v>
      </c>
      <c r="C22" s="1">
        <v>3000</v>
      </c>
      <c r="D22" s="1">
        <f t="shared" si="0"/>
        <v>-2000</v>
      </c>
      <c r="F22" s="1">
        <v>0</v>
      </c>
    </row>
    <row r="23" spans="1:6" x14ac:dyDescent="0.25">
      <c r="B23" s="1"/>
      <c r="C23" s="1"/>
      <c r="D23" s="1"/>
      <c r="F23" s="1"/>
    </row>
    <row r="24" spans="1:6" x14ac:dyDescent="0.25">
      <c r="B24" s="1"/>
      <c r="C24" s="1"/>
      <c r="D24" s="1"/>
      <c r="F24" s="1"/>
    </row>
    <row r="25" spans="1:6" x14ac:dyDescent="0.25">
      <c r="A25" s="6" t="s">
        <v>94</v>
      </c>
      <c r="B25" s="7">
        <f>SUM(B9:B24)</f>
        <v>819106</v>
      </c>
      <c r="C25" s="7">
        <f>SUM(C9:C24)</f>
        <v>843298.74000000011</v>
      </c>
      <c r="D25" s="7">
        <f t="shared" si="0"/>
        <v>-24192.740000000107</v>
      </c>
      <c r="E25" s="6"/>
      <c r="F25" s="7">
        <f>SUM(F9:F24)</f>
        <v>850350</v>
      </c>
    </row>
    <row r="26" spans="1:6" x14ac:dyDescent="0.25">
      <c r="B26" s="1"/>
      <c r="F26" s="1"/>
    </row>
    <row r="27" spans="1:6" x14ac:dyDescent="0.25">
      <c r="B27" s="1"/>
      <c r="F27" s="1"/>
    </row>
    <row r="28" spans="1:6" x14ac:dyDescent="0.25">
      <c r="A28" s="6" t="s">
        <v>73</v>
      </c>
      <c r="B28" s="1"/>
      <c r="C28" s="1"/>
      <c r="D28" s="1"/>
      <c r="F28" s="1"/>
    </row>
    <row r="29" spans="1:6" x14ac:dyDescent="0.25">
      <c r="B29" s="1"/>
      <c r="C29" s="1"/>
      <c r="D29" s="1"/>
      <c r="F29" s="1"/>
    </row>
    <row r="30" spans="1:6" x14ac:dyDescent="0.25">
      <c r="A30" t="s">
        <v>8</v>
      </c>
      <c r="B30" s="1">
        <v>85000</v>
      </c>
      <c r="C30" s="1">
        <v>108406.86</v>
      </c>
      <c r="D30" s="1">
        <f t="shared" ref="D30:D34" si="1">SUM(B30,-C30)</f>
        <v>-23406.86</v>
      </c>
      <c r="F30" s="1">
        <v>95000</v>
      </c>
    </row>
    <row r="31" spans="1:6" x14ac:dyDescent="0.25">
      <c r="A31" t="s">
        <v>9</v>
      </c>
      <c r="B31" s="1">
        <v>80000</v>
      </c>
      <c r="C31" s="1">
        <v>29762.3</v>
      </c>
      <c r="D31" s="1">
        <f t="shared" si="1"/>
        <v>50237.7</v>
      </c>
      <c r="F31" s="1">
        <v>60000</v>
      </c>
    </row>
    <row r="32" spans="1:6" x14ac:dyDescent="0.25">
      <c r="A32" t="s">
        <v>10</v>
      </c>
      <c r="B32" s="1">
        <v>31500</v>
      </c>
      <c r="C32" s="1">
        <v>7641.94</v>
      </c>
      <c r="D32" s="1">
        <f t="shared" si="1"/>
        <v>23858.06</v>
      </c>
      <c r="F32" s="1">
        <v>16000</v>
      </c>
    </row>
    <row r="33" spans="1:6" x14ac:dyDescent="0.25">
      <c r="A33" t="s">
        <v>11</v>
      </c>
      <c r="B33" s="1">
        <v>33000</v>
      </c>
      <c r="C33" s="1">
        <v>46161.71</v>
      </c>
      <c r="D33" s="1">
        <f t="shared" si="1"/>
        <v>-13161.71</v>
      </c>
      <c r="F33" s="1">
        <v>40000</v>
      </c>
    </row>
    <row r="34" spans="1:6" x14ac:dyDescent="0.25">
      <c r="A34" t="s">
        <v>72</v>
      </c>
      <c r="B34" s="1">
        <v>2000</v>
      </c>
      <c r="C34" s="1">
        <v>9939.16</v>
      </c>
      <c r="D34" s="1">
        <f t="shared" si="1"/>
        <v>-7939.16</v>
      </c>
      <c r="F34" s="1">
        <v>10000</v>
      </c>
    </row>
    <row r="35" spans="1:6" x14ac:dyDescent="0.25">
      <c r="B35" s="1"/>
      <c r="C35" s="1"/>
      <c r="D35" s="1"/>
      <c r="F35" s="1"/>
    </row>
    <row r="36" spans="1:6" x14ac:dyDescent="0.25">
      <c r="A36" s="6" t="s">
        <v>12</v>
      </c>
      <c r="B36" s="7">
        <f>SUM(B30:B34)</f>
        <v>231500</v>
      </c>
      <c r="C36" s="7">
        <f>SUM(C30:C34)</f>
        <v>201911.97</v>
      </c>
      <c r="D36" s="7">
        <f>SUM(B36,-C36)</f>
        <v>29588.03</v>
      </c>
      <c r="E36" s="6"/>
      <c r="F36" s="7">
        <f>SUM(F30:F34)</f>
        <v>221000</v>
      </c>
    </row>
    <row r="37" spans="1:6" x14ac:dyDescent="0.25">
      <c r="B37" s="1"/>
      <c r="C37" s="1"/>
      <c r="D37" s="1"/>
      <c r="F37" s="1"/>
    </row>
    <row r="38" spans="1:6" x14ac:dyDescent="0.25">
      <c r="A38" t="s">
        <v>65</v>
      </c>
      <c r="B38" s="1">
        <v>6000</v>
      </c>
      <c r="C38" s="1">
        <v>8975</v>
      </c>
      <c r="D38" s="1">
        <f t="shared" ref="D38:D51" si="2">SUM(B38,-C38)</f>
        <v>-2975</v>
      </c>
      <c r="F38" s="1">
        <v>9000</v>
      </c>
    </row>
    <row r="39" spans="1:6" x14ac:dyDescent="0.25">
      <c r="A39" t="s">
        <v>87</v>
      </c>
      <c r="B39" s="1">
        <v>10000</v>
      </c>
      <c r="C39" s="1">
        <v>354</v>
      </c>
      <c r="D39" s="1">
        <f t="shared" si="2"/>
        <v>9646</v>
      </c>
      <c r="F39" s="12">
        <v>5000</v>
      </c>
    </row>
    <row r="40" spans="1:6" x14ac:dyDescent="0.25">
      <c r="A40" t="s">
        <v>66</v>
      </c>
      <c r="B40" s="1">
        <v>12000</v>
      </c>
      <c r="C40" s="1">
        <v>12000</v>
      </c>
      <c r="D40" s="1">
        <f t="shared" si="2"/>
        <v>0</v>
      </c>
      <c r="F40" s="1">
        <v>12000</v>
      </c>
    </row>
    <row r="41" spans="1:6" x14ac:dyDescent="0.25">
      <c r="A41" t="s">
        <v>71</v>
      </c>
      <c r="B41" s="1">
        <v>1800</v>
      </c>
      <c r="C41" s="1">
        <v>1800</v>
      </c>
      <c r="D41" s="1">
        <f t="shared" si="2"/>
        <v>0</v>
      </c>
      <c r="F41" s="1">
        <v>1800</v>
      </c>
    </row>
    <row r="42" spans="1:6" x14ac:dyDescent="0.25">
      <c r="A42" t="s">
        <v>67</v>
      </c>
      <c r="B42" s="1">
        <v>2915</v>
      </c>
      <c r="C42" s="1">
        <v>2915</v>
      </c>
      <c r="D42" s="1">
        <f t="shared" si="2"/>
        <v>0</v>
      </c>
      <c r="F42" s="1">
        <v>2915</v>
      </c>
    </row>
    <row r="43" spans="1:6" x14ac:dyDescent="0.25">
      <c r="A43" t="s">
        <v>13</v>
      </c>
      <c r="B43" s="1">
        <v>150</v>
      </c>
      <c r="C43" s="1">
        <v>150</v>
      </c>
      <c r="D43" s="1">
        <f t="shared" si="2"/>
        <v>0</v>
      </c>
      <c r="F43" s="1">
        <v>150</v>
      </c>
    </row>
    <row r="44" spans="1:6" x14ac:dyDescent="0.25">
      <c r="A44" t="s">
        <v>14</v>
      </c>
      <c r="B44" s="1">
        <v>1500</v>
      </c>
      <c r="C44" s="1">
        <v>184.75</v>
      </c>
      <c r="D44" s="1">
        <f t="shared" si="2"/>
        <v>1315.25</v>
      </c>
      <c r="F44" s="1">
        <v>1</v>
      </c>
    </row>
    <row r="45" spans="1:6" x14ac:dyDescent="0.25">
      <c r="A45" t="s">
        <v>61</v>
      </c>
      <c r="B45" s="1">
        <v>0</v>
      </c>
      <c r="C45" s="1">
        <v>0</v>
      </c>
      <c r="D45" s="1">
        <f t="shared" si="2"/>
        <v>0</v>
      </c>
      <c r="F45" s="1">
        <v>1</v>
      </c>
    </row>
    <row r="46" spans="1:6" x14ac:dyDescent="0.25">
      <c r="A46" t="s">
        <v>15</v>
      </c>
      <c r="B46" s="1">
        <v>1</v>
      </c>
      <c r="C46" s="1">
        <v>0</v>
      </c>
      <c r="D46" s="1">
        <f t="shared" si="2"/>
        <v>1</v>
      </c>
      <c r="F46" s="1">
        <v>1</v>
      </c>
    </row>
    <row r="47" spans="1:6" x14ac:dyDescent="0.25">
      <c r="A47" t="s">
        <v>16</v>
      </c>
      <c r="B47" s="1">
        <v>500</v>
      </c>
      <c r="C47" s="1">
        <v>0</v>
      </c>
      <c r="D47" s="1">
        <f t="shared" si="2"/>
        <v>500</v>
      </c>
      <c r="F47" s="1">
        <v>1</v>
      </c>
    </row>
    <row r="48" spans="1:6" x14ac:dyDescent="0.25">
      <c r="A48" t="s">
        <v>59</v>
      </c>
      <c r="B48" s="1">
        <v>500</v>
      </c>
      <c r="C48" s="1">
        <v>0</v>
      </c>
      <c r="D48" s="1">
        <f t="shared" si="2"/>
        <v>500</v>
      </c>
      <c r="F48" s="1">
        <v>500</v>
      </c>
    </row>
    <row r="49" spans="1:6" x14ac:dyDescent="0.25">
      <c r="A49" t="s">
        <v>68</v>
      </c>
      <c r="B49" s="1">
        <v>1</v>
      </c>
      <c r="C49" s="1">
        <v>0</v>
      </c>
      <c r="D49" s="1">
        <f t="shared" si="2"/>
        <v>1</v>
      </c>
      <c r="F49" s="1">
        <v>1</v>
      </c>
    </row>
    <row r="50" spans="1:6" x14ac:dyDescent="0.25">
      <c r="B50" s="1"/>
      <c r="C50" s="1"/>
      <c r="D50" s="1"/>
      <c r="F50" s="1"/>
    </row>
    <row r="51" spans="1:6" x14ac:dyDescent="0.25">
      <c r="A51" s="6" t="s">
        <v>17</v>
      </c>
      <c r="B51" s="7">
        <f>SUM(B36:B49)</f>
        <v>266867</v>
      </c>
      <c r="C51" s="7">
        <f>SUM(C36:C49)</f>
        <v>228290.72</v>
      </c>
      <c r="D51" s="7">
        <f t="shared" si="2"/>
        <v>38576.28</v>
      </c>
      <c r="E51" s="6"/>
      <c r="F51" s="7">
        <f>SUM(F36:F50)</f>
        <v>252370</v>
      </c>
    </row>
    <row r="52" spans="1:6" x14ac:dyDescent="0.25">
      <c r="B52" s="1"/>
      <c r="C52" s="1"/>
      <c r="D52" s="1"/>
      <c r="F52" s="1"/>
    </row>
    <row r="53" spans="1:6" x14ac:dyDescent="0.25">
      <c r="A53" t="s">
        <v>18</v>
      </c>
      <c r="B53" s="1">
        <v>7500</v>
      </c>
      <c r="C53" s="1">
        <v>7050</v>
      </c>
      <c r="D53" s="1">
        <f t="shared" ref="D53:D68" si="3">SUM(B53,-C53)</f>
        <v>450</v>
      </c>
      <c r="F53" s="1">
        <v>7500</v>
      </c>
    </row>
    <row r="54" spans="1:6" x14ac:dyDescent="0.25">
      <c r="A54" t="s">
        <v>63</v>
      </c>
      <c r="B54" s="1">
        <v>400</v>
      </c>
      <c r="C54" s="1">
        <v>219</v>
      </c>
      <c r="D54" s="1">
        <f t="shared" si="3"/>
        <v>181</v>
      </c>
      <c r="F54" s="1">
        <v>400</v>
      </c>
    </row>
    <row r="55" spans="1:6" x14ac:dyDescent="0.25">
      <c r="A55" t="s">
        <v>19</v>
      </c>
      <c r="B55" s="1">
        <v>1000</v>
      </c>
      <c r="C55" s="1">
        <v>56.2</v>
      </c>
      <c r="D55" s="1">
        <f t="shared" si="3"/>
        <v>943.8</v>
      </c>
      <c r="F55" s="1">
        <v>1000</v>
      </c>
    </row>
    <row r="56" spans="1:6" x14ac:dyDescent="0.25">
      <c r="A56" t="s">
        <v>20</v>
      </c>
      <c r="B56" s="1">
        <v>1000</v>
      </c>
      <c r="C56" s="1">
        <v>122.61</v>
      </c>
      <c r="D56" s="1">
        <f t="shared" si="3"/>
        <v>877.39</v>
      </c>
      <c r="F56" s="1">
        <v>1350</v>
      </c>
    </row>
    <row r="57" spans="1:6" x14ac:dyDescent="0.25">
      <c r="A57" t="s">
        <v>62</v>
      </c>
      <c r="B57" s="1">
        <v>1</v>
      </c>
      <c r="C57" s="1">
        <v>0</v>
      </c>
      <c r="D57" s="1">
        <f t="shared" si="3"/>
        <v>1</v>
      </c>
      <c r="F57" s="1">
        <v>1</v>
      </c>
    </row>
    <row r="58" spans="1:6" x14ac:dyDescent="0.25">
      <c r="A58" t="s">
        <v>27</v>
      </c>
      <c r="B58" s="1">
        <v>2500</v>
      </c>
      <c r="C58" s="1">
        <v>406.25</v>
      </c>
      <c r="D58" s="1">
        <f t="shared" si="3"/>
        <v>2093.75</v>
      </c>
      <c r="F58" s="1">
        <v>2500</v>
      </c>
    </row>
    <row r="59" spans="1:6" x14ac:dyDescent="0.25">
      <c r="A59" t="s">
        <v>26</v>
      </c>
      <c r="B59" s="1">
        <v>8000</v>
      </c>
      <c r="C59" s="1">
        <v>6896</v>
      </c>
      <c r="D59" s="1">
        <f t="shared" si="3"/>
        <v>1104</v>
      </c>
      <c r="F59" s="1">
        <v>8000</v>
      </c>
    </row>
    <row r="60" spans="1:6" x14ac:dyDescent="0.25">
      <c r="A60" t="s">
        <v>25</v>
      </c>
      <c r="B60" s="1">
        <v>5000</v>
      </c>
      <c r="C60" s="1">
        <v>1970.75</v>
      </c>
      <c r="D60" s="1">
        <f t="shared" si="3"/>
        <v>3029.25</v>
      </c>
      <c r="F60" s="1">
        <v>5000</v>
      </c>
    </row>
    <row r="61" spans="1:6" x14ac:dyDescent="0.25">
      <c r="A61" t="s">
        <v>24</v>
      </c>
      <c r="B61" s="1">
        <v>3500</v>
      </c>
      <c r="C61" s="1">
        <v>2036.07</v>
      </c>
      <c r="D61" s="1">
        <f t="shared" si="3"/>
        <v>1463.93</v>
      </c>
      <c r="F61" s="1">
        <v>2500</v>
      </c>
    </row>
    <row r="62" spans="1:6" x14ac:dyDescent="0.25">
      <c r="A62" t="s">
        <v>64</v>
      </c>
      <c r="B62" s="1">
        <v>500</v>
      </c>
      <c r="C62" s="1">
        <v>90</v>
      </c>
      <c r="D62" s="1">
        <f t="shared" si="3"/>
        <v>410</v>
      </c>
      <c r="F62" s="1">
        <v>500</v>
      </c>
    </row>
    <row r="63" spans="1:6" x14ac:dyDescent="0.25">
      <c r="A63" t="s">
        <v>23</v>
      </c>
      <c r="B63" s="1">
        <v>1000</v>
      </c>
      <c r="C63" s="1">
        <v>1786.8</v>
      </c>
      <c r="D63" s="1">
        <f t="shared" si="3"/>
        <v>-786.8</v>
      </c>
      <c r="F63" s="1">
        <v>1800</v>
      </c>
    </row>
    <row r="64" spans="1:6" x14ac:dyDescent="0.25">
      <c r="A64" t="s">
        <v>22</v>
      </c>
      <c r="B64" s="1">
        <v>2000</v>
      </c>
      <c r="C64" s="1">
        <v>990</v>
      </c>
      <c r="D64" s="1">
        <f t="shared" si="3"/>
        <v>1010</v>
      </c>
      <c r="F64" s="1">
        <v>2000</v>
      </c>
    </row>
    <row r="65" spans="1:7" x14ac:dyDescent="0.25">
      <c r="A65" t="s">
        <v>89</v>
      </c>
      <c r="B65" s="1"/>
      <c r="C65" s="1"/>
      <c r="D65" s="1"/>
      <c r="F65" s="12">
        <v>5000</v>
      </c>
    </row>
    <row r="66" spans="1:7" x14ac:dyDescent="0.25">
      <c r="A66" t="s">
        <v>21</v>
      </c>
      <c r="B66" s="1">
        <v>10000</v>
      </c>
      <c r="C66" s="1">
        <v>0</v>
      </c>
      <c r="D66" s="1">
        <f t="shared" si="3"/>
        <v>10000</v>
      </c>
      <c r="F66" s="1">
        <v>10000</v>
      </c>
    </row>
    <row r="67" spans="1:7" x14ac:dyDescent="0.25">
      <c r="A67" t="s">
        <v>84</v>
      </c>
      <c r="B67" s="1">
        <v>12000</v>
      </c>
      <c r="C67" s="1">
        <v>12920</v>
      </c>
      <c r="D67" s="1">
        <f t="shared" si="3"/>
        <v>-920</v>
      </c>
      <c r="F67" s="12">
        <v>19500</v>
      </c>
      <c r="G67" s="11"/>
    </row>
    <row r="68" spans="1:7" x14ac:dyDescent="0.25">
      <c r="A68" t="s">
        <v>58</v>
      </c>
      <c r="B68" s="1">
        <v>6000</v>
      </c>
      <c r="C68" s="1">
        <v>6507.29</v>
      </c>
      <c r="D68" s="1">
        <f t="shared" si="3"/>
        <v>-507.28999999999996</v>
      </c>
      <c r="F68" s="12">
        <v>500</v>
      </c>
    </row>
    <row r="69" spans="1:7" x14ac:dyDescent="0.25">
      <c r="C69" s="1"/>
      <c r="D69" s="1"/>
      <c r="F69" s="1"/>
    </row>
    <row r="70" spans="1:7" x14ac:dyDescent="0.25">
      <c r="A70" s="6" t="s">
        <v>29</v>
      </c>
      <c r="B70" s="7">
        <f>SUM(B53:B68)</f>
        <v>60401</v>
      </c>
      <c r="C70" s="7">
        <f>SUM(C53:C68)</f>
        <v>41050.969999999994</v>
      </c>
      <c r="D70" s="7">
        <f t="shared" ref="D70:D104" si="4">SUM(B70,-C70)</f>
        <v>19350.030000000006</v>
      </c>
      <c r="E70" s="6"/>
      <c r="F70" s="7">
        <f>SUM(F53:F68)</f>
        <v>67551</v>
      </c>
    </row>
    <row r="71" spans="1:7" x14ac:dyDescent="0.25">
      <c r="F71" s="1"/>
    </row>
    <row r="72" spans="1:7" x14ac:dyDescent="0.25">
      <c r="A72" t="s">
        <v>85</v>
      </c>
      <c r="B72" s="10">
        <v>0</v>
      </c>
      <c r="C72" s="10">
        <v>2509</v>
      </c>
      <c r="D72" s="10">
        <f t="shared" si="4"/>
        <v>-2509</v>
      </c>
      <c r="F72" s="1">
        <v>2500</v>
      </c>
    </row>
    <row r="73" spans="1:7" x14ac:dyDescent="0.25">
      <c r="A73" t="s">
        <v>30</v>
      </c>
      <c r="B73" s="1">
        <v>15000</v>
      </c>
      <c r="C73" s="1">
        <v>210</v>
      </c>
      <c r="D73" s="1">
        <f t="shared" si="4"/>
        <v>14790</v>
      </c>
      <c r="F73" s="1">
        <v>15000</v>
      </c>
    </row>
    <row r="74" spans="1:7" x14ac:dyDescent="0.25">
      <c r="A74" t="s">
        <v>69</v>
      </c>
      <c r="B74" s="1">
        <v>15000</v>
      </c>
      <c r="C74" s="1">
        <v>4722.67</v>
      </c>
      <c r="D74" s="1">
        <f t="shared" si="4"/>
        <v>10277.33</v>
      </c>
      <c r="F74" s="1">
        <v>15000</v>
      </c>
    </row>
    <row r="75" spans="1:7" x14ac:dyDescent="0.25">
      <c r="A75" t="s">
        <v>31</v>
      </c>
      <c r="B75" s="1">
        <v>20000</v>
      </c>
      <c r="C75" s="1">
        <v>9386.5</v>
      </c>
      <c r="D75" s="1">
        <f t="shared" si="4"/>
        <v>10613.5</v>
      </c>
      <c r="F75" s="1">
        <v>20000</v>
      </c>
    </row>
    <row r="76" spans="1:7" x14ac:dyDescent="0.25">
      <c r="A76" t="s">
        <v>32</v>
      </c>
      <c r="B76" s="1">
        <v>45000</v>
      </c>
      <c r="C76" s="1">
        <v>45184.11</v>
      </c>
      <c r="D76" s="1">
        <f t="shared" si="4"/>
        <v>-184.11000000000058</v>
      </c>
      <c r="F76" s="1">
        <v>45000</v>
      </c>
    </row>
    <row r="77" spans="1:7" x14ac:dyDescent="0.25">
      <c r="A77" t="s">
        <v>33</v>
      </c>
      <c r="B77" s="1">
        <v>5000</v>
      </c>
      <c r="C77" s="1">
        <v>881.34</v>
      </c>
      <c r="D77" s="1">
        <f t="shared" si="4"/>
        <v>4118.66</v>
      </c>
      <c r="F77" s="1">
        <v>5000</v>
      </c>
    </row>
    <row r="78" spans="1:7" x14ac:dyDescent="0.25">
      <c r="A78" t="s">
        <v>34</v>
      </c>
      <c r="B78" s="1">
        <v>6000</v>
      </c>
      <c r="C78" s="1">
        <v>6596.77</v>
      </c>
      <c r="D78" s="1">
        <f t="shared" si="4"/>
        <v>-596.77000000000044</v>
      </c>
      <c r="F78" s="1">
        <v>12000</v>
      </c>
    </row>
    <row r="79" spans="1:7" x14ac:dyDescent="0.25">
      <c r="A79" t="s">
        <v>35</v>
      </c>
      <c r="B79" s="1">
        <v>50000</v>
      </c>
      <c r="C79" s="1">
        <v>27172.36</v>
      </c>
      <c r="D79" s="1">
        <f t="shared" si="4"/>
        <v>22827.64</v>
      </c>
      <c r="F79" s="1">
        <v>50000</v>
      </c>
    </row>
    <row r="80" spans="1:7" x14ac:dyDescent="0.25">
      <c r="A80" t="s">
        <v>36</v>
      </c>
      <c r="B80" s="1">
        <v>4000</v>
      </c>
      <c r="C80" s="1">
        <v>2633.38</v>
      </c>
      <c r="D80" s="1">
        <f t="shared" si="4"/>
        <v>1366.62</v>
      </c>
      <c r="F80" s="1">
        <v>4000</v>
      </c>
    </row>
    <row r="81" spans="1:6" x14ac:dyDescent="0.25">
      <c r="A81" t="s">
        <v>37</v>
      </c>
      <c r="B81" s="1">
        <v>5000</v>
      </c>
      <c r="C81" s="1">
        <v>7325.37</v>
      </c>
      <c r="D81" s="1">
        <f t="shared" si="4"/>
        <v>-2325.37</v>
      </c>
      <c r="F81" s="1">
        <v>7000</v>
      </c>
    </row>
    <row r="82" spans="1:6" x14ac:dyDescent="0.25">
      <c r="A82" t="s">
        <v>43</v>
      </c>
      <c r="B82" s="1">
        <v>12000</v>
      </c>
      <c r="C82" s="1">
        <v>5705.9</v>
      </c>
      <c r="D82" s="1">
        <f t="shared" si="4"/>
        <v>6294.1</v>
      </c>
      <c r="F82" s="1">
        <v>12000</v>
      </c>
    </row>
    <row r="83" spans="1:6" x14ac:dyDescent="0.25">
      <c r="A83" t="s">
        <v>38</v>
      </c>
      <c r="B83" s="1">
        <v>20000</v>
      </c>
      <c r="C83" s="1">
        <v>8964</v>
      </c>
      <c r="D83" s="1">
        <f t="shared" si="4"/>
        <v>11036</v>
      </c>
      <c r="F83" s="1">
        <v>25000</v>
      </c>
    </row>
    <row r="84" spans="1:6" x14ac:dyDescent="0.25">
      <c r="A84" t="s">
        <v>39</v>
      </c>
      <c r="B84" s="1">
        <v>2750</v>
      </c>
      <c r="C84" s="1">
        <v>893.81</v>
      </c>
      <c r="D84" s="1">
        <f t="shared" si="4"/>
        <v>1856.19</v>
      </c>
      <c r="F84" s="1">
        <v>2750</v>
      </c>
    </row>
    <row r="85" spans="1:6" x14ac:dyDescent="0.25">
      <c r="A85" t="s">
        <v>40</v>
      </c>
      <c r="B85" s="1">
        <v>20000</v>
      </c>
      <c r="C85" s="1">
        <v>1081.72</v>
      </c>
      <c r="D85" s="1">
        <f t="shared" si="4"/>
        <v>18918.28</v>
      </c>
      <c r="F85" s="1">
        <v>20000</v>
      </c>
    </row>
    <row r="86" spans="1:6" x14ac:dyDescent="0.25">
      <c r="A86" t="s">
        <v>41</v>
      </c>
      <c r="B86" s="1">
        <v>135</v>
      </c>
      <c r="C86" s="1">
        <v>121</v>
      </c>
      <c r="D86" s="1">
        <f t="shared" si="4"/>
        <v>14</v>
      </c>
      <c r="F86" s="1">
        <v>135</v>
      </c>
    </row>
    <row r="87" spans="1:6" x14ac:dyDescent="0.25">
      <c r="A87" t="s">
        <v>42</v>
      </c>
      <c r="B87" s="1">
        <v>45000</v>
      </c>
      <c r="C87" s="1">
        <v>77675</v>
      </c>
      <c r="D87" s="1">
        <f t="shared" si="4"/>
        <v>-32675</v>
      </c>
      <c r="F87" s="1">
        <v>125000</v>
      </c>
    </row>
    <row r="88" spans="1:6" x14ac:dyDescent="0.25">
      <c r="C88" s="1"/>
      <c r="D88" s="1"/>
      <c r="F88" s="1"/>
    </row>
    <row r="89" spans="1:6" x14ac:dyDescent="0.25">
      <c r="A89" s="6" t="s">
        <v>44</v>
      </c>
      <c r="B89" s="7">
        <f>SUM(B73:B88)</f>
        <v>264885</v>
      </c>
      <c r="C89" s="7">
        <f>SUM(C72:C88)</f>
        <v>201062.93</v>
      </c>
      <c r="D89" s="7">
        <f t="shared" si="4"/>
        <v>63822.070000000007</v>
      </c>
      <c r="E89" s="6"/>
      <c r="F89" s="7">
        <f>SUM(F72:F87)</f>
        <v>360385</v>
      </c>
    </row>
    <row r="90" spans="1:6" x14ac:dyDescent="0.25">
      <c r="C90" s="1"/>
      <c r="D90" s="1"/>
      <c r="F90" s="1"/>
    </row>
    <row r="91" spans="1:6" x14ac:dyDescent="0.25">
      <c r="A91" t="s">
        <v>83</v>
      </c>
      <c r="B91" s="1">
        <v>1200</v>
      </c>
      <c r="C91" s="1">
        <v>1500</v>
      </c>
      <c r="D91" s="1">
        <f t="shared" si="4"/>
        <v>-300</v>
      </c>
      <c r="F91" s="1">
        <v>3600</v>
      </c>
    </row>
    <row r="92" spans="1:6" x14ac:dyDescent="0.25">
      <c r="A92" t="s">
        <v>45</v>
      </c>
      <c r="B92" s="1">
        <v>1</v>
      </c>
      <c r="C92" s="1">
        <v>135.46</v>
      </c>
      <c r="D92" s="1">
        <f t="shared" si="4"/>
        <v>-134.46</v>
      </c>
      <c r="F92" s="1">
        <v>150</v>
      </c>
    </row>
    <row r="93" spans="1:6" x14ac:dyDescent="0.25">
      <c r="A93" t="s">
        <v>46</v>
      </c>
      <c r="B93" s="1">
        <v>1</v>
      </c>
      <c r="C93" s="1">
        <v>0</v>
      </c>
      <c r="D93" s="1">
        <f t="shared" si="4"/>
        <v>1</v>
      </c>
      <c r="F93" s="1">
        <v>1</v>
      </c>
    </row>
    <row r="94" spans="1:6" x14ac:dyDescent="0.25">
      <c r="A94" t="s">
        <v>57</v>
      </c>
      <c r="B94" s="1">
        <v>1</v>
      </c>
      <c r="C94" s="1">
        <v>0</v>
      </c>
      <c r="D94" s="1">
        <f t="shared" si="4"/>
        <v>1</v>
      </c>
      <c r="F94" s="1">
        <v>1</v>
      </c>
    </row>
    <row r="95" spans="1:6" x14ac:dyDescent="0.25">
      <c r="B95" s="1"/>
      <c r="C95" s="1"/>
      <c r="D95" s="1"/>
      <c r="F95" s="1"/>
    </row>
    <row r="96" spans="1:6" x14ac:dyDescent="0.25">
      <c r="A96" s="6" t="s">
        <v>47</v>
      </c>
      <c r="B96" s="7">
        <f>SUM(B91:B94)</f>
        <v>1203</v>
      </c>
      <c r="C96" s="7">
        <f>SUM(C91:C94)</f>
        <v>1635.46</v>
      </c>
      <c r="D96" s="7">
        <f t="shared" si="4"/>
        <v>-432.46000000000004</v>
      </c>
      <c r="E96" s="6"/>
      <c r="F96" s="7">
        <f>SUM(F91:F94)</f>
        <v>3752</v>
      </c>
    </row>
    <row r="97" spans="1:6" x14ac:dyDescent="0.25">
      <c r="B97" s="1"/>
      <c r="C97" s="1"/>
      <c r="D97" s="1"/>
      <c r="F97" s="1"/>
    </row>
    <row r="98" spans="1:6" x14ac:dyDescent="0.25">
      <c r="A98" t="s">
        <v>48</v>
      </c>
      <c r="B98" s="1">
        <v>2500</v>
      </c>
      <c r="C98" s="1">
        <v>2896.1</v>
      </c>
      <c r="D98" s="1">
        <f t="shared" si="4"/>
        <v>-396.09999999999991</v>
      </c>
      <c r="F98" s="1">
        <v>2900</v>
      </c>
    </row>
    <row r="99" spans="1:6" x14ac:dyDescent="0.25">
      <c r="A99" t="s">
        <v>49</v>
      </c>
      <c r="B99" s="1">
        <v>4000</v>
      </c>
      <c r="C99" s="1">
        <v>320.25</v>
      </c>
      <c r="D99" s="1">
        <f t="shared" si="4"/>
        <v>3679.75</v>
      </c>
      <c r="F99" s="1">
        <v>1142</v>
      </c>
    </row>
    <row r="100" spans="1:6" x14ac:dyDescent="0.25">
      <c r="A100" t="s">
        <v>50</v>
      </c>
      <c r="B100" s="1">
        <v>1000</v>
      </c>
      <c r="C100" s="1">
        <v>866.7</v>
      </c>
      <c r="D100" s="1">
        <f t="shared" si="4"/>
        <v>133.29999999999995</v>
      </c>
      <c r="F100" s="1">
        <v>1000</v>
      </c>
    </row>
    <row r="101" spans="1:6" x14ac:dyDescent="0.25">
      <c r="B101" s="1"/>
      <c r="C101" s="1"/>
      <c r="D101" s="1"/>
      <c r="F101" s="1"/>
    </row>
    <row r="102" spans="1:6" x14ac:dyDescent="0.25">
      <c r="A102" s="6" t="s">
        <v>51</v>
      </c>
      <c r="B102" s="7">
        <f>SUM(B98:B101)</f>
        <v>7500</v>
      </c>
      <c r="C102" s="7">
        <f>SUM(C98:C101)</f>
        <v>4083.05</v>
      </c>
      <c r="D102" s="7">
        <f t="shared" si="4"/>
        <v>3416.95</v>
      </c>
      <c r="E102" s="6"/>
      <c r="F102" s="7">
        <f>SUM(F98:F101)</f>
        <v>5042</v>
      </c>
    </row>
    <row r="103" spans="1:6" x14ac:dyDescent="0.25">
      <c r="B103" s="1"/>
      <c r="C103" s="1"/>
      <c r="D103" s="1"/>
      <c r="F103" s="1"/>
    </row>
    <row r="104" spans="1:6" x14ac:dyDescent="0.25">
      <c r="A104" s="6" t="s">
        <v>52</v>
      </c>
      <c r="B104" s="7">
        <f>SUM(,B51,B70,B89,B96,B102)</f>
        <v>600856</v>
      </c>
      <c r="C104" s="7">
        <f>SUM(,C51,C70,C89,C96,C102)</f>
        <v>476123.13</v>
      </c>
      <c r="D104" s="7">
        <f t="shared" si="4"/>
        <v>124732.87</v>
      </c>
      <c r="E104" s="6"/>
      <c r="F104" s="7">
        <f>SUM(,F51,F70,F89,F96,F102)</f>
        <v>689100</v>
      </c>
    </row>
    <row r="105" spans="1:6" x14ac:dyDescent="0.25">
      <c r="B105" s="1"/>
      <c r="C105" s="1"/>
      <c r="D105" s="1"/>
      <c r="F105" s="1"/>
    </row>
    <row r="106" spans="1:6" x14ac:dyDescent="0.25">
      <c r="A106" t="s">
        <v>53</v>
      </c>
      <c r="B106" s="1"/>
      <c r="C106" s="1"/>
      <c r="D106" s="1"/>
      <c r="F106" s="1"/>
    </row>
    <row r="107" spans="1:6" x14ac:dyDescent="0.25">
      <c r="A107" t="s">
        <v>91</v>
      </c>
      <c r="B107" s="1"/>
      <c r="C107" s="1">
        <v>123244</v>
      </c>
      <c r="D107" s="1"/>
      <c r="F107" s="1"/>
    </row>
    <row r="108" spans="1:6" x14ac:dyDescent="0.25">
      <c r="A108" t="s">
        <v>90</v>
      </c>
      <c r="B108" s="1"/>
      <c r="C108" s="1">
        <v>-32712</v>
      </c>
      <c r="D108" s="1"/>
      <c r="F108" s="1"/>
    </row>
    <row r="109" spans="1:6" x14ac:dyDescent="0.25">
      <c r="A109" t="s">
        <v>54</v>
      </c>
      <c r="B109" s="1">
        <v>250</v>
      </c>
      <c r="C109" s="1"/>
      <c r="D109" s="1">
        <f t="shared" ref="D109:D112" si="5">SUM(B109,-C109)</f>
        <v>250</v>
      </c>
      <c r="F109" s="1">
        <v>250</v>
      </c>
    </row>
    <row r="110" spans="1:6" x14ac:dyDescent="0.25">
      <c r="A110" t="s">
        <v>92</v>
      </c>
      <c r="B110" s="1">
        <v>215000</v>
      </c>
      <c r="C110" s="1">
        <v>168064.24</v>
      </c>
      <c r="D110" s="1">
        <f t="shared" si="5"/>
        <v>46935.760000000009</v>
      </c>
      <c r="F110" s="1">
        <v>158000</v>
      </c>
    </row>
    <row r="111" spans="1:6" x14ac:dyDescent="0.25">
      <c r="A111" t="s">
        <v>60</v>
      </c>
      <c r="B111" s="1">
        <v>3000</v>
      </c>
      <c r="C111" s="1">
        <v>2245.33</v>
      </c>
      <c r="D111" s="1">
        <f t="shared" si="5"/>
        <v>754.67000000000007</v>
      </c>
      <c r="F111" s="1">
        <v>3000</v>
      </c>
    </row>
    <row r="112" spans="1:6" x14ac:dyDescent="0.25">
      <c r="A112" t="s">
        <v>55</v>
      </c>
      <c r="B112" s="1">
        <f>SUM(B109:B111)</f>
        <v>218250</v>
      </c>
      <c r="C112" s="1">
        <f>SUM(C107:C111)</f>
        <v>260841.56999999998</v>
      </c>
      <c r="D112" s="1">
        <f t="shared" si="5"/>
        <v>-42591.569999999978</v>
      </c>
      <c r="F112" s="1">
        <f>SUM(F109:F111)</f>
        <v>161250</v>
      </c>
    </row>
    <row r="113" spans="1:7" x14ac:dyDescent="0.25">
      <c r="B113" s="1"/>
      <c r="C113" s="1"/>
      <c r="D113" s="1"/>
      <c r="F113" s="1"/>
    </row>
    <row r="114" spans="1:7" x14ac:dyDescent="0.25">
      <c r="B114" s="1"/>
      <c r="C114" s="1"/>
      <c r="D114" s="1"/>
      <c r="F114" s="1"/>
    </row>
    <row r="115" spans="1:7" x14ac:dyDescent="0.25">
      <c r="B115" s="1"/>
      <c r="C115" s="1"/>
      <c r="D115" s="1"/>
      <c r="F115" s="1"/>
      <c r="G115" s="4"/>
    </row>
    <row r="116" spans="1:7" x14ac:dyDescent="0.25">
      <c r="A116" s="6" t="s">
        <v>56</v>
      </c>
      <c r="B116" s="7">
        <f>SUM(B112,B104)</f>
        <v>819106</v>
      </c>
      <c r="C116" s="8">
        <f>SUM(C112,C104)</f>
        <v>736964.7</v>
      </c>
      <c r="D116" s="7">
        <f>SUM(D112,D104)</f>
        <v>82141.300000000017</v>
      </c>
      <c r="E116" s="6"/>
      <c r="F116" s="8">
        <f>SUM(F112,F104)</f>
        <v>850350</v>
      </c>
      <c r="G116" s="5"/>
    </row>
    <row r="117" spans="1:7" x14ac:dyDescent="0.25">
      <c r="B117" s="1"/>
      <c r="C117" s="1"/>
      <c r="D117" s="1"/>
      <c r="G117" s="5"/>
    </row>
    <row r="118" spans="1:7" x14ac:dyDescent="0.25">
      <c r="B118" s="1"/>
      <c r="C118" s="1"/>
      <c r="D118" s="1"/>
      <c r="G118" s="5"/>
    </row>
    <row r="119" spans="1:7" x14ac:dyDescent="0.25">
      <c r="B119" s="1"/>
      <c r="C119" s="1"/>
      <c r="D119" s="1"/>
      <c r="G119" s="5"/>
    </row>
    <row r="120" spans="1:7" x14ac:dyDescent="0.25">
      <c r="G120" s="5"/>
    </row>
    <row r="121" spans="1:7" x14ac:dyDescent="0.25">
      <c r="G121" s="4"/>
    </row>
  </sheetData>
  <printOptions horizontalCentered="1" gridLines="1"/>
  <pageMargins left="0.25" right="0.25" top="0.25" bottom="0.25" header="0.3" footer="0.3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pcmitch</dc:creator>
  <cp:lastModifiedBy>PCMitch</cp:lastModifiedBy>
  <cp:lastPrinted>2021-05-27T21:12:50Z</cp:lastPrinted>
  <dcterms:created xsi:type="dcterms:W3CDTF">2019-10-15T11:59:24Z</dcterms:created>
  <dcterms:modified xsi:type="dcterms:W3CDTF">2021-06-06T13:04:15Z</dcterms:modified>
</cp:coreProperties>
</file>