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bbc85b08123bea/Desktop/water precinct invoices/DRA 2024/"/>
    </mc:Choice>
  </mc:AlternateContent>
  <xr:revisionPtr revIDLastSave="4" documentId="13_ncr:1_{31C464CA-DAD5-4C70-9DBB-3EFF2B10140F}" xr6:coauthVersionLast="47" xr6:coauthVersionMax="47" xr10:uidLastSave="{73D127A9-CBD4-4AC9-AC80-CF9084D41852}"/>
  <bookViews>
    <workbookView xWindow="-120" yWindow="-120" windowWidth="29040" windowHeight="15720" xr2:uid="{91BB7650-852A-4B1E-BB54-2FF06F401320}"/>
  </bookViews>
  <sheets>
    <sheet name="2024 Budget workshe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3" l="1"/>
  <c r="D91" i="3"/>
  <c r="E86" i="3"/>
  <c r="E81" i="3"/>
  <c r="E76" i="3"/>
  <c r="E59" i="3"/>
  <c r="B59" i="3"/>
  <c r="E31" i="3"/>
  <c r="E41" i="3" s="1"/>
  <c r="B31" i="3"/>
  <c r="E22" i="3"/>
  <c r="D44" i="3"/>
  <c r="D45" i="3"/>
  <c r="E88" i="3" l="1"/>
  <c r="C31" i="3"/>
  <c r="C92" i="3"/>
  <c r="B92" i="3"/>
  <c r="D90" i="3" l="1"/>
  <c r="D89" i="3"/>
  <c r="C86" i="3"/>
  <c r="B86" i="3"/>
  <c r="D85" i="3"/>
  <c r="D84" i="3"/>
  <c r="D83" i="3"/>
  <c r="C81" i="3"/>
  <c r="B81" i="3"/>
  <c r="D80" i="3"/>
  <c r="D79" i="3"/>
  <c r="D78" i="3"/>
  <c r="C76" i="3"/>
  <c r="B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C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3" i="3"/>
  <c r="D42" i="3"/>
  <c r="D39" i="3"/>
  <c r="D38" i="3"/>
  <c r="D37" i="3"/>
  <c r="D36" i="3"/>
  <c r="D35" i="3"/>
  <c r="D34" i="3"/>
  <c r="D33" i="3"/>
  <c r="D32" i="3"/>
  <c r="C41" i="3"/>
  <c r="B41" i="3"/>
  <c r="D30" i="3"/>
  <c r="D29" i="3"/>
  <c r="D28" i="3"/>
  <c r="D27" i="3"/>
  <c r="D26" i="3"/>
  <c r="C22" i="3"/>
  <c r="B22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92" i="3" l="1"/>
  <c r="E94" i="3" s="1"/>
  <c r="D86" i="3"/>
  <c r="D81" i="3"/>
  <c r="D76" i="3"/>
  <c r="D59" i="3"/>
  <c r="B88" i="3"/>
  <c r="B94" i="3" s="1"/>
  <c r="D22" i="3"/>
  <c r="D41" i="3"/>
  <c r="C88" i="3"/>
  <c r="D31" i="3"/>
  <c r="C94" i="3" l="1"/>
  <c r="D88" i="3"/>
  <c r="D94" i="3" l="1"/>
</calcChain>
</file>

<file path=xl/sharedStrings.xml><?xml version="1.0" encoding="utf-8"?>
<sst xmlns="http://schemas.openxmlformats.org/spreadsheetml/2006/main" count="87" uniqueCount="87">
  <si>
    <t>REVENUE</t>
  </si>
  <si>
    <t>Metered water use</t>
  </si>
  <si>
    <t>Less: discounts, refunds, abatements</t>
  </si>
  <si>
    <t>Metered water use Interest</t>
  </si>
  <si>
    <t>State of NH Filtration grant</t>
  </si>
  <si>
    <t>NH PDIP Interest</t>
  </si>
  <si>
    <t>Miscellaneous &amp; back flow testing</t>
  </si>
  <si>
    <t xml:space="preserve">Miscellaneous interest </t>
  </si>
  <si>
    <t>Penalty fees</t>
  </si>
  <si>
    <t>Sprinkler Charges</t>
  </si>
  <si>
    <t>Sprinkler Interest</t>
  </si>
  <si>
    <t>EXPENSES</t>
  </si>
  <si>
    <t>Pennichuck Water Contract</t>
  </si>
  <si>
    <t>Pennichuck Repairs &amp; Maintenance</t>
  </si>
  <si>
    <t>Pennichuck Customer Service</t>
  </si>
  <si>
    <t>Pennichuck Outside Contractor</t>
  </si>
  <si>
    <t>Pennichuck Dig Safe charges</t>
  </si>
  <si>
    <t>Total for Pennichuck</t>
  </si>
  <si>
    <t>Snow Removal/mowing</t>
  </si>
  <si>
    <t>Office Clerk</t>
  </si>
  <si>
    <t>Commissioner's Salary</t>
  </si>
  <si>
    <t>Clerk Salary</t>
  </si>
  <si>
    <t>Treasurer &amp; Assistant Treasurer</t>
  </si>
  <si>
    <t>Moderator</t>
  </si>
  <si>
    <t>Workers Comp</t>
  </si>
  <si>
    <t>Board Meetings</t>
  </si>
  <si>
    <t>Subtotal for Outside services/salaries</t>
  </si>
  <si>
    <t>Accounting &amp; Audit</t>
  </si>
  <si>
    <t>Bank Service Charges</t>
  </si>
  <si>
    <t>Special Billing Postage</t>
  </si>
  <si>
    <t>Management Office Material</t>
  </si>
  <si>
    <t>Website/public outreach</t>
  </si>
  <si>
    <t>Insurance</t>
  </si>
  <si>
    <t>Legal Fees</t>
  </si>
  <si>
    <t>Office Supplies &amp; Postage</t>
  </si>
  <si>
    <t>Computer Expenses</t>
  </si>
  <si>
    <t>Telephone</t>
  </si>
  <si>
    <t>Dues and Publications</t>
  </si>
  <si>
    <t>Consulting fees</t>
  </si>
  <si>
    <t>Engineering</t>
  </si>
  <si>
    <t>Administrative Services</t>
  </si>
  <si>
    <t>Subtotal for Management Activity</t>
  </si>
  <si>
    <t>Backflow Testing</t>
  </si>
  <si>
    <t>Hydrants &amp; repairs</t>
  </si>
  <si>
    <t>Main Repairs/materials</t>
  </si>
  <si>
    <t>Meter Repairs/Materials</t>
  </si>
  <si>
    <t>Pumping Station Electricity</t>
  </si>
  <si>
    <t>Propane - Pumping Station</t>
  </si>
  <si>
    <t>Pumping Station Generator</t>
  </si>
  <si>
    <t>Water Treatment Supplies</t>
  </si>
  <si>
    <t>Telemetering Lines, Booster, Tank</t>
  </si>
  <si>
    <t>Repairs to service line -materials</t>
  </si>
  <si>
    <t>Pumping Station Materials</t>
  </si>
  <si>
    <t>Well Maintenance</t>
  </si>
  <si>
    <t>Water Storage Electricity</t>
  </si>
  <si>
    <t>Water Storage Expense</t>
  </si>
  <si>
    <t>Special Projects</t>
  </si>
  <si>
    <t>Subtotal for Water System</t>
  </si>
  <si>
    <t>Equipment Repair</t>
  </si>
  <si>
    <t>Equipment, Tools &amp; Truck Tools</t>
  </si>
  <si>
    <t>Subtotal for Equipment</t>
  </si>
  <si>
    <t>Woodbury Lane Heat - Propane</t>
  </si>
  <si>
    <t>Repair Precinct Building</t>
  </si>
  <si>
    <t>Precinct Building Electricity</t>
  </si>
  <si>
    <t>Subtotal for Precinct Building</t>
  </si>
  <si>
    <t>SUBTOTAL FOR EXPENSES</t>
  </si>
  <si>
    <t>Interest on line of Credit</t>
  </si>
  <si>
    <t>Subtotal Capital Outlay</t>
  </si>
  <si>
    <t>GRAND TOTAL EXPENSES</t>
  </si>
  <si>
    <t>BUDGET</t>
  </si>
  <si>
    <t>Fuel Stipend</t>
  </si>
  <si>
    <t>GRAND TOTAL REVENUE</t>
  </si>
  <si>
    <t>Connection/WIF fees- New Services</t>
  </si>
  <si>
    <t>Year to date</t>
  </si>
  <si>
    <t>Earned/spent</t>
  </si>
  <si>
    <t>Remaining</t>
  </si>
  <si>
    <t>FSB Interest</t>
  </si>
  <si>
    <t xml:space="preserve">                    PENACOOK BOSCAWEN WATER PRECINCT</t>
  </si>
  <si>
    <t>Briar Hydro Net Metering Revenue</t>
  </si>
  <si>
    <t>ARPA Grant Expenses</t>
  </si>
  <si>
    <t xml:space="preserve">Debt Service- Principal </t>
  </si>
  <si>
    <t>Debt Service - Interest</t>
  </si>
  <si>
    <t>ARPA Grants</t>
  </si>
  <si>
    <t>Asset  Management grant</t>
  </si>
  <si>
    <t xml:space="preserve">Budget </t>
  </si>
  <si>
    <t>Worksheet</t>
  </si>
  <si>
    <t>Asset Management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</si>
</sst>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164" fontId="0" fillId="0" borderId="0" xfId="0" applyNumberFormat="1"/>
    <xf numFmtId="0" fontId="2" fillId="2" borderId="0" xfId="0" applyFont="1" applyFill="1"/>
    <xf numFmtId="164" fontId="0" fillId="0" borderId="0" xfId="1" applyNumberFormat="1" applyFont="1"/>
    <xf numFmtId="164" fontId="2" fillId="3" borderId="0" xfId="0" applyNumberFormat="1" applyFont="1" applyFill="1"/>
    <xf numFmtId="0" fontId="2" fillId="3" borderId="0" xfId="0" applyFont="1" applyFill="1"/>
    <xf numFmtId="0" fontId="2" fillId="4" borderId="0" xfId="0" applyFont="1" applyFill="1"/>
    <xf numFmtId="164" fontId="2" fillId="4" borderId="0" xfId="0" applyNumberFormat="1" applyFont="1" applyFill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1" applyNumberFormat="1" applyFont="1" applyFill="1" applyBorder="1"/>
    <xf numFmtId="0" fontId="4" fillId="0" borderId="0" xfId="0" applyFont="1" applyAlignment="1">
      <alignment horizontal="center"/>
    </xf>
    <xf numFmtId="164" fontId="2" fillId="0" borderId="2" xfId="0" applyNumberFormat="1" applyFont="1" applyBorder="1"/>
    <xf numFmtId="0" fontId="0" fillId="0" borderId="3" xfId="0" applyBorder="1"/>
    <xf numFmtId="164" fontId="0" fillId="0" borderId="3" xfId="0" applyNumberFormat="1" applyBorder="1"/>
    <xf numFmtId="164" fontId="2" fillId="2" borderId="0" xfId="0" applyNumberFormat="1" applyFont="1" applyFill="1"/>
    <xf numFmtId="1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/>
    <xf numFmtId="0" fontId="2" fillId="0" borderId="0" xfId="0" applyFont="1" applyAlignment="1">
      <alignment horizontal="center"/>
    </xf>
    <xf numFmtId="44" fontId="0" fillId="0" borderId="0" xfId="0" applyNumberFormat="1"/>
    <xf numFmtId="44" fontId="2" fillId="2" borderId="0" xfId="0" applyNumberFormat="1" applyFont="1" applyFill="1"/>
    <xf numFmtId="44" fontId="2" fillId="0" borderId="2" xfId="0" applyNumberFormat="1" applyFont="1" applyBorder="1"/>
    <xf numFmtId="44" fontId="0" fillId="0" borderId="3" xfId="0" applyNumberFormat="1" applyBorder="1"/>
    <xf numFmtId="4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10ED-2633-417D-8FFC-9A3B71652D25}">
  <dimension ref="A1:I100"/>
  <sheetViews>
    <sheetView tabSelected="1" workbookViewId="0">
      <selection activeCell="E41" sqref="E41"/>
    </sheetView>
  </sheetViews>
  <sheetFormatPr defaultRowHeight="15" x14ac:dyDescent="0.25"/>
  <cols>
    <col min="1" max="1" width="33.7109375" customWidth="1"/>
    <col min="2" max="2" width="16.7109375" customWidth="1"/>
    <col min="3" max="3" width="17.85546875" customWidth="1"/>
    <col min="4" max="4" width="15.42578125" customWidth="1"/>
    <col min="5" max="5" width="18.7109375" customWidth="1"/>
    <col min="9" max="9" width="13.7109375" style="24" bestFit="1" customWidth="1"/>
  </cols>
  <sheetData>
    <row r="1" spans="1:5" ht="26.25" x14ac:dyDescent="0.4">
      <c r="A1" s="1" t="s">
        <v>77</v>
      </c>
    </row>
    <row r="2" spans="1:5" x14ac:dyDescent="0.25">
      <c r="B2" s="15" t="s">
        <v>69</v>
      </c>
      <c r="C2" s="2" t="s">
        <v>73</v>
      </c>
      <c r="D2" s="2">
        <v>2023</v>
      </c>
      <c r="E2" s="23">
        <v>2024</v>
      </c>
    </row>
    <row r="3" spans="1:5" x14ac:dyDescent="0.25">
      <c r="B3" s="15">
        <v>2023</v>
      </c>
      <c r="C3" s="2" t="s">
        <v>74</v>
      </c>
      <c r="D3" s="2" t="s">
        <v>75</v>
      </c>
      <c r="E3" s="23" t="s">
        <v>84</v>
      </c>
    </row>
    <row r="4" spans="1:5" x14ac:dyDescent="0.25">
      <c r="B4" s="21"/>
      <c r="C4" s="20">
        <v>45291</v>
      </c>
      <c r="E4" s="23" t="s">
        <v>85</v>
      </c>
    </row>
    <row r="5" spans="1:5" x14ac:dyDescent="0.25">
      <c r="A5" s="3" t="s">
        <v>0</v>
      </c>
      <c r="B5" s="5"/>
    </row>
    <row r="6" spans="1:5" x14ac:dyDescent="0.25">
      <c r="B6" s="5"/>
    </row>
    <row r="7" spans="1:5" x14ac:dyDescent="0.25">
      <c r="A7" t="s">
        <v>1</v>
      </c>
      <c r="B7" s="7">
        <v>790000</v>
      </c>
      <c r="C7" s="5">
        <v>630371.99</v>
      </c>
      <c r="D7" s="5">
        <f>SUM(B7,-C7)</f>
        <v>159628.01</v>
      </c>
      <c r="E7" s="5">
        <v>752601</v>
      </c>
    </row>
    <row r="8" spans="1:5" x14ac:dyDescent="0.25">
      <c r="A8" t="s">
        <v>2</v>
      </c>
      <c r="B8" s="7">
        <v>-25000</v>
      </c>
      <c r="C8" s="5">
        <v>-537.4</v>
      </c>
      <c r="D8" s="5">
        <f t="shared" ref="D8:D22" si="0">SUM(B8,-C8)</f>
        <v>-24462.6</v>
      </c>
      <c r="E8" s="24">
        <v>-25000</v>
      </c>
    </row>
    <row r="9" spans="1:5" x14ac:dyDescent="0.25">
      <c r="A9" t="s">
        <v>3</v>
      </c>
      <c r="B9" s="7">
        <v>19000</v>
      </c>
      <c r="C9" s="5">
        <v>18257.150000000001</v>
      </c>
      <c r="D9" s="5">
        <f t="shared" si="0"/>
        <v>742.84999999999854</v>
      </c>
      <c r="E9" s="24">
        <v>19000</v>
      </c>
    </row>
    <row r="10" spans="1:5" x14ac:dyDescent="0.25">
      <c r="A10" t="s">
        <v>72</v>
      </c>
      <c r="B10" s="7">
        <v>30000</v>
      </c>
      <c r="C10" s="4">
        <v>45500</v>
      </c>
      <c r="D10" s="5">
        <f t="shared" si="0"/>
        <v>-15500</v>
      </c>
      <c r="E10" s="24">
        <v>45000</v>
      </c>
    </row>
    <row r="11" spans="1:5" x14ac:dyDescent="0.25">
      <c r="A11" t="s">
        <v>4</v>
      </c>
      <c r="B11" s="7">
        <v>25433</v>
      </c>
      <c r="C11" s="4">
        <v>25477.5</v>
      </c>
      <c r="D11" s="5">
        <f t="shared" si="0"/>
        <v>-44.5</v>
      </c>
      <c r="E11" s="24">
        <v>25477.5</v>
      </c>
    </row>
    <row r="12" spans="1:5" x14ac:dyDescent="0.25">
      <c r="A12" t="s">
        <v>76</v>
      </c>
      <c r="B12" s="7">
        <v>14000</v>
      </c>
      <c r="C12" s="4">
        <v>42799.44</v>
      </c>
      <c r="D12" s="5">
        <f t="shared" si="0"/>
        <v>-28799.440000000002</v>
      </c>
      <c r="E12" s="24">
        <v>44000</v>
      </c>
    </row>
    <row r="13" spans="1:5" x14ac:dyDescent="0.25">
      <c r="A13" t="s">
        <v>5</v>
      </c>
      <c r="B13" s="7">
        <v>9000</v>
      </c>
      <c r="C13" s="4">
        <v>21507.56</v>
      </c>
      <c r="D13" s="5">
        <f t="shared" si="0"/>
        <v>-12507.560000000001</v>
      </c>
      <c r="E13" s="24">
        <v>22000</v>
      </c>
    </row>
    <row r="14" spans="1:5" x14ac:dyDescent="0.25">
      <c r="A14" t="s">
        <v>78</v>
      </c>
      <c r="B14" s="7">
        <v>3193</v>
      </c>
      <c r="C14" s="4">
        <v>7828.84</v>
      </c>
      <c r="D14" s="5">
        <f t="shared" si="0"/>
        <v>-4635.84</v>
      </c>
      <c r="E14" s="24">
        <v>8000</v>
      </c>
    </row>
    <row r="15" spans="1:5" x14ac:dyDescent="0.25">
      <c r="A15" t="s">
        <v>6</v>
      </c>
      <c r="B15" s="7">
        <v>12500</v>
      </c>
      <c r="C15" s="4">
        <v>19142.990000000002</v>
      </c>
      <c r="D15" s="5">
        <f t="shared" si="0"/>
        <v>-6642.9900000000016</v>
      </c>
      <c r="E15" s="24">
        <v>18299.009999999998</v>
      </c>
    </row>
    <row r="16" spans="1:5" x14ac:dyDescent="0.25">
      <c r="A16" t="s">
        <v>7</v>
      </c>
      <c r="B16" s="7">
        <v>200</v>
      </c>
      <c r="C16" s="4">
        <v>1742</v>
      </c>
      <c r="D16" s="5">
        <f t="shared" si="0"/>
        <v>-1542</v>
      </c>
      <c r="E16" s="24">
        <v>1500</v>
      </c>
    </row>
    <row r="17" spans="1:5" x14ac:dyDescent="0.25">
      <c r="A17" t="s">
        <v>8</v>
      </c>
      <c r="B17" s="7">
        <v>1000</v>
      </c>
      <c r="C17" s="4"/>
      <c r="D17" s="5">
        <f t="shared" si="0"/>
        <v>1000</v>
      </c>
      <c r="E17" s="24">
        <v>1000</v>
      </c>
    </row>
    <row r="18" spans="1:5" x14ac:dyDescent="0.25">
      <c r="A18" t="s">
        <v>9</v>
      </c>
      <c r="B18" s="7">
        <v>9000</v>
      </c>
      <c r="C18" s="4">
        <v>6216</v>
      </c>
      <c r="D18" s="5">
        <f t="shared" si="0"/>
        <v>2784</v>
      </c>
      <c r="E18" s="24">
        <v>3000</v>
      </c>
    </row>
    <row r="19" spans="1:5" x14ac:dyDescent="0.25">
      <c r="A19" t="s">
        <v>10</v>
      </c>
      <c r="B19" s="7">
        <v>500</v>
      </c>
      <c r="C19" s="4"/>
      <c r="D19" s="5">
        <f t="shared" si="0"/>
        <v>500</v>
      </c>
      <c r="E19" s="24">
        <v>500</v>
      </c>
    </row>
    <row r="20" spans="1:5" x14ac:dyDescent="0.25">
      <c r="A20" t="s">
        <v>86</v>
      </c>
      <c r="C20" s="4">
        <v>9732.51</v>
      </c>
      <c r="E20">
        <v>90267.49</v>
      </c>
    </row>
    <row r="21" spans="1:5" x14ac:dyDescent="0.25">
      <c r="A21" t="s">
        <v>82</v>
      </c>
      <c r="B21" s="5"/>
      <c r="C21" s="17">
        <v>1377.15</v>
      </c>
      <c r="D21" s="18"/>
      <c r="E21" s="27"/>
    </row>
    <row r="22" spans="1:5" ht="15.75" thickBot="1" x14ac:dyDescent="0.3">
      <c r="A22" s="12" t="s">
        <v>71</v>
      </c>
      <c r="B22" s="14">
        <f>SUM(B7:B21)</f>
        <v>888826</v>
      </c>
      <c r="C22" s="16">
        <f>SUM(C7:C21)</f>
        <v>829415.73</v>
      </c>
      <c r="D22" s="16">
        <f t="shared" si="0"/>
        <v>59410.270000000019</v>
      </c>
      <c r="E22" s="26">
        <f>SUM(E7:E21)</f>
        <v>1005645</v>
      </c>
    </row>
    <row r="23" spans="1:5" x14ac:dyDescent="0.25">
      <c r="B23" s="5"/>
      <c r="E23" s="24"/>
    </row>
    <row r="24" spans="1:5" x14ac:dyDescent="0.25">
      <c r="A24" s="3" t="s">
        <v>11</v>
      </c>
      <c r="B24" s="5"/>
      <c r="E24" s="24"/>
    </row>
    <row r="25" spans="1:5" x14ac:dyDescent="0.25">
      <c r="B25" s="5"/>
      <c r="E25" s="24"/>
    </row>
    <row r="26" spans="1:5" x14ac:dyDescent="0.25">
      <c r="A26" t="s">
        <v>12</v>
      </c>
      <c r="B26" s="5">
        <v>132000</v>
      </c>
      <c r="C26" s="5">
        <v>127535.76</v>
      </c>
      <c r="D26" s="5">
        <f t="shared" ref="D26:D92" si="1">SUM(B26,-C26)</f>
        <v>4464.2400000000052</v>
      </c>
      <c r="E26" s="24">
        <v>134000</v>
      </c>
    </row>
    <row r="27" spans="1:5" x14ac:dyDescent="0.25">
      <c r="A27" t="s">
        <v>13</v>
      </c>
      <c r="B27" s="5">
        <v>53308</v>
      </c>
      <c r="C27" s="5">
        <v>103576.58</v>
      </c>
      <c r="D27" s="5">
        <f t="shared" si="1"/>
        <v>-50268.58</v>
      </c>
      <c r="E27" s="24">
        <v>80000</v>
      </c>
    </row>
    <row r="28" spans="1:5" x14ac:dyDescent="0.25">
      <c r="A28" t="s">
        <v>14</v>
      </c>
      <c r="B28" s="5">
        <v>4000</v>
      </c>
      <c r="C28" s="5">
        <v>19787.95</v>
      </c>
      <c r="D28" s="5">
        <f t="shared" si="1"/>
        <v>-15787.95</v>
      </c>
      <c r="E28" s="24">
        <v>20000</v>
      </c>
    </row>
    <row r="29" spans="1:5" x14ac:dyDescent="0.25">
      <c r="A29" t="s">
        <v>15</v>
      </c>
      <c r="B29" s="5">
        <v>100000</v>
      </c>
      <c r="C29" s="5">
        <v>9111.06</v>
      </c>
      <c r="D29" s="5">
        <f t="shared" si="1"/>
        <v>90888.94</v>
      </c>
      <c r="E29" s="24">
        <v>80000</v>
      </c>
    </row>
    <row r="30" spans="1:5" x14ac:dyDescent="0.25">
      <c r="A30" t="s">
        <v>16</v>
      </c>
      <c r="B30" s="5">
        <v>12000</v>
      </c>
      <c r="C30" s="5">
        <v>8947.48</v>
      </c>
      <c r="D30" s="5">
        <f t="shared" si="1"/>
        <v>3052.5200000000004</v>
      </c>
      <c r="E30" s="24">
        <v>12000</v>
      </c>
    </row>
    <row r="31" spans="1:5" x14ac:dyDescent="0.25">
      <c r="A31" s="6" t="s">
        <v>17</v>
      </c>
      <c r="B31" s="8">
        <f>SUM(B26:B30)</f>
        <v>301308</v>
      </c>
      <c r="C31" s="19">
        <f>SUM(C26:C30)</f>
        <v>268958.83</v>
      </c>
      <c r="D31" s="19">
        <f t="shared" si="1"/>
        <v>32349.169999999984</v>
      </c>
      <c r="E31" s="25">
        <f>SUM(E26:E30)</f>
        <v>326000</v>
      </c>
    </row>
    <row r="32" spans="1:5" x14ac:dyDescent="0.25">
      <c r="B32" s="5"/>
      <c r="D32" s="5">
        <f t="shared" si="1"/>
        <v>0</v>
      </c>
      <c r="E32" s="24"/>
    </row>
    <row r="33" spans="1:5" x14ac:dyDescent="0.25">
      <c r="A33" t="s">
        <v>18</v>
      </c>
      <c r="B33" s="5">
        <v>6500</v>
      </c>
      <c r="C33" s="5">
        <v>8000</v>
      </c>
      <c r="D33" s="5">
        <f t="shared" si="1"/>
        <v>-1500</v>
      </c>
      <c r="E33" s="24">
        <v>8000</v>
      </c>
    </row>
    <row r="34" spans="1:5" x14ac:dyDescent="0.25">
      <c r="A34" t="s">
        <v>19</v>
      </c>
      <c r="B34" s="5">
        <v>3500</v>
      </c>
      <c r="C34" s="5">
        <v>1884</v>
      </c>
      <c r="D34" s="5">
        <f t="shared" si="1"/>
        <v>1616</v>
      </c>
      <c r="E34" s="24">
        <v>3500</v>
      </c>
    </row>
    <row r="35" spans="1:5" x14ac:dyDescent="0.25">
      <c r="A35" t="s">
        <v>20</v>
      </c>
      <c r="B35" s="5">
        <v>18000</v>
      </c>
      <c r="C35" s="5">
        <v>18000</v>
      </c>
      <c r="D35" s="5">
        <f t="shared" si="1"/>
        <v>0</v>
      </c>
      <c r="E35" s="24">
        <v>18000</v>
      </c>
    </row>
    <row r="36" spans="1:5" x14ac:dyDescent="0.25">
      <c r="A36" t="s">
        <v>21</v>
      </c>
      <c r="B36" s="5">
        <v>2700</v>
      </c>
      <c r="C36" s="5">
        <v>2700</v>
      </c>
      <c r="D36" s="5">
        <f t="shared" si="1"/>
        <v>0</v>
      </c>
      <c r="E36" s="24">
        <v>2700</v>
      </c>
    </row>
    <row r="37" spans="1:5" x14ac:dyDescent="0.25">
      <c r="A37" t="s">
        <v>22</v>
      </c>
      <c r="B37" s="5">
        <v>3200</v>
      </c>
      <c r="C37" s="5">
        <v>3200</v>
      </c>
      <c r="D37" s="5">
        <f t="shared" si="1"/>
        <v>0</v>
      </c>
      <c r="E37" s="24">
        <v>3200</v>
      </c>
    </row>
    <row r="38" spans="1:5" x14ac:dyDescent="0.25">
      <c r="A38" t="s">
        <v>23</v>
      </c>
      <c r="B38" s="5">
        <v>150</v>
      </c>
      <c r="C38" s="5">
        <v>150</v>
      </c>
      <c r="D38" s="5">
        <f t="shared" si="1"/>
        <v>0</v>
      </c>
      <c r="E38" s="24">
        <v>1550</v>
      </c>
    </row>
    <row r="39" spans="1:5" x14ac:dyDescent="0.25">
      <c r="A39" t="s">
        <v>24</v>
      </c>
      <c r="B39" s="5">
        <v>500</v>
      </c>
      <c r="C39" s="5">
        <v>467.77</v>
      </c>
      <c r="D39" s="5">
        <f t="shared" si="1"/>
        <v>32.230000000000018</v>
      </c>
      <c r="E39" s="24">
        <v>500</v>
      </c>
    </row>
    <row r="40" spans="1:5" x14ac:dyDescent="0.25">
      <c r="A40" t="s">
        <v>25</v>
      </c>
      <c r="B40" s="5">
        <v>500</v>
      </c>
      <c r="C40" s="5"/>
      <c r="D40" s="5">
        <v>500</v>
      </c>
      <c r="E40" s="24">
        <v>499.51</v>
      </c>
    </row>
    <row r="41" spans="1:5" x14ac:dyDescent="0.25">
      <c r="A41" s="9" t="s">
        <v>26</v>
      </c>
      <c r="B41" s="8">
        <f>SUM(B31:B40)</f>
        <v>336358</v>
      </c>
      <c r="C41" s="19">
        <f>SUM(C31:C40)</f>
        <v>303360.60000000003</v>
      </c>
      <c r="D41" s="19">
        <f t="shared" si="1"/>
        <v>32997.399999999965</v>
      </c>
      <c r="E41" s="28">
        <f>SUM(E31:E40)</f>
        <v>363949.51</v>
      </c>
    </row>
    <row r="42" spans="1:5" x14ac:dyDescent="0.25">
      <c r="B42" s="5"/>
      <c r="C42" s="5"/>
      <c r="D42" s="5">
        <f t="shared" si="1"/>
        <v>0</v>
      </c>
      <c r="E42" s="24"/>
    </row>
    <row r="43" spans="1:5" x14ac:dyDescent="0.25">
      <c r="A43" t="s">
        <v>27</v>
      </c>
      <c r="B43" s="5">
        <v>7250</v>
      </c>
      <c r="C43" s="5">
        <v>7250</v>
      </c>
      <c r="D43" s="5">
        <f t="shared" si="1"/>
        <v>0</v>
      </c>
      <c r="E43" s="24">
        <v>8000</v>
      </c>
    </row>
    <row r="44" spans="1:5" x14ac:dyDescent="0.25">
      <c r="A44" t="s">
        <v>79</v>
      </c>
      <c r="B44" s="5"/>
      <c r="C44" s="5">
        <v>1377.15</v>
      </c>
      <c r="D44" s="5">
        <f t="shared" si="1"/>
        <v>-1377.15</v>
      </c>
      <c r="E44" s="24"/>
    </row>
    <row r="45" spans="1:5" x14ac:dyDescent="0.25">
      <c r="A45" t="s">
        <v>83</v>
      </c>
      <c r="B45" s="5"/>
      <c r="C45" s="5">
        <v>9732.51</v>
      </c>
      <c r="D45" s="5">
        <f t="shared" si="1"/>
        <v>-9732.51</v>
      </c>
      <c r="E45" s="24">
        <v>90267.49</v>
      </c>
    </row>
    <row r="46" spans="1:5" x14ac:dyDescent="0.25">
      <c r="A46" t="s">
        <v>28</v>
      </c>
      <c r="B46" s="5">
        <v>400</v>
      </c>
      <c r="C46" s="5">
        <v>123.44</v>
      </c>
      <c r="D46" s="5">
        <f t="shared" si="1"/>
        <v>276.56</v>
      </c>
      <c r="E46" s="24">
        <v>400</v>
      </c>
    </row>
    <row r="47" spans="1:5" x14ac:dyDescent="0.25">
      <c r="A47" t="s">
        <v>29</v>
      </c>
      <c r="B47" s="5">
        <v>600</v>
      </c>
      <c r="C47" s="5">
        <v>44.68</v>
      </c>
      <c r="D47" s="5">
        <f t="shared" si="1"/>
        <v>555.32000000000005</v>
      </c>
      <c r="E47" s="24">
        <v>400</v>
      </c>
    </row>
    <row r="48" spans="1:5" x14ac:dyDescent="0.25">
      <c r="A48" t="s">
        <v>30</v>
      </c>
      <c r="B48" s="5">
        <v>1250</v>
      </c>
      <c r="C48" s="5">
        <v>1175</v>
      </c>
      <c r="D48" s="5">
        <f t="shared" si="1"/>
        <v>75</v>
      </c>
      <c r="E48" s="24">
        <v>1000</v>
      </c>
    </row>
    <row r="49" spans="1:5" x14ac:dyDescent="0.25">
      <c r="A49" t="s">
        <v>31</v>
      </c>
      <c r="B49" s="5">
        <v>2500</v>
      </c>
      <c r="C49" s="5">
        <v>2559.34</v>
      </c>
      <c r="D49" s="5">
        <f t="shared" si="1"/>
        <v>-59.340000000000146</v>
      </c>
      <c r="E49" s="24">
        <v>2600</v>
      </c>
    </row>
    <row r="50" spans="1:5" x14ac:dyDescent="0.25">
      <c r="A50" t="s">
        <v>32</v>
      </c>
      <c r="B50" s="5">
        <v>7000</v>
      </c>
      <c r="C50" s="5">
        <v>7887</v>
      </c>
      <c r="D50" s="5">
        <f t="shared" si="1"/>
        <v>-887</v>
      </c>
      <c r="E50" s="24">
        <v>8000</v>
      </c>
    </row>
    <row r="51" spans="1:5" x14ac:dyDescent="0.25">
      <c r="A51" t="s">
        <v>33</v>
      </c>
      <c r="B51" s="5">
        <v>6000</v>
      </c>
      <c r="C51" s="5">
        <v>1065</v>
      </c>
      <c r="D51" s="5">
        <f t="shared" si="1"/>
        <v>4935</v>
      </c>
      <c r="E51" s="24">
        <v>6000</v>
      </c>
    </row>
    <row r="52" spans="1:5" x14ac:dyDescent="0.25">
      <c r="A52" t="s">
        <v>34</v>
      </c>
      <c r="B52" s="5">
        <v>2000</v>
      </c>
      <c r="C52" s="5">
        <v>600.22</v>
      </c>
      <c r="D52" s="5">
        <f t="shared" si="1"/>
        <v>1399.78</v>
      </c>
      <c r="E52" s="24">
        <v>2000</v>
      </c>
    </row>
    <row r="53" spans="1:5" x14ac:dyDescent="0.25">
      <c r="A53" t="s">
        <v>35</v>
      </c>
      <c r="B53" s="5">
        <v>500</v>
      </c>
      <c r="C53" s="5">
        <v>615.03</v>
      </c>
      <c r="D53" s="5">
        <f t="shared" si="1"/>
        <v>-115.02999999999997</v>
      </c>
      <c r="E53" s="24">
        <v>600</v>
      </c>
    </row>
    <row r="54" spans="1:5" x14ac:dyDescent="0.25">
      <c r="A54" t="s">
        <v>36</v>
      </c>
      <c r="B54" s="5">
        <v>2200</v>
      </c>
      <c r="C54" s="5">
        <v>2173.75</v>
      </c>
      <c r="D54" s="5">
        <f t="shared" si="1"/>
        <v>26.25</v>
      </c>
      <c r="E54" s="24">
        <v>2200</v>
      </c>
    </row>
    <row r="55" spans="1:5" x14ac:dyDescent="0.25">
      <c r="A55" t="s">
        <v>37</v>
      </c>
      <c r="B55" s="5">
        <v>1200</v>
      </c>
      <c r="C55" s="5">
        <v>778</v>
      </c>
      <c r="D55" s="5">
        <f t="shared" si="1"/>
        <v>422</v>
      </c>
      <c r="E55" s="24">
        <v>1000</v>
      </c>
    </row>
    <row r="56" spans="1:5" x14ac:dyDescent="0.25">
      <c r="A56" t="s">
        <v>38</v>
      </c>
      <c r="B56" s="5">
        <v>2000</v>
      </c>
      <c r="C56" s="5"/>
      <c r="D56" s="5">
        <f t="shared" si="1"/>
        <v>2000</v>
      </c>
      <c r="E56" s="24">
        <v>2000</v>
      </c>
    </row>
    <row r="57" spans="1:5" x14ac:dyDescent="0.25">
      <c r="A57" t="s">
        <v>39</v>
      </c>
      <c r="B57" s="5">
        <v>9000</v>
      </c>
      <c r="C57" s="5">
        <v>2007.15</v>
      </c>
      <c r="D57" s="5">
        <f t="shared" si="1"/>
        <v>6992.85</v>
      </c>
      <c r="E57" s="24">
        <v>9000</v>
      </c>
    </row>
    <row r="58" spans="1:5" x14ac:dyDescent="0.25">
      <c r="A58" t="s">
        <v>40</v>
      </c>
      <c r="B58" s="5">
        <v>18500</v>
      </c>
      <c r="C58" s="5">
        <v>13998.75</v>
      </c>
      <c r="D58" s="5">
        <f t="shared" si="1"/>
        <v>4501.25</v>
      </c>
      <c r="E58" s="24">
        <v>15000</v>
      </c>
    </row>
    <row r="59" spans="1:5" x14ac:dyDescent="0.25">
      <c r="A59" s="9" t="s">
        <v>41</v>
      </c>
      <c r="B59" s="8">
        <f>SUM(B43:B58)</f>
        <v>60400</v>
      </c>
      <c r="C59" s="19">
        <f>SUM(C43:C58)</f>
        <v>51387.02</v>
      </c>
      <c r="D59" s="19">
        <f t="shared" si="1"/>
        <v>9012.9800000000032</v>
      </c>
      <c r="E59" s="28">
        <f>SUM(E43:E58)</f>
        <v>148467.49</v>
      </c>
    </row>
    <row r="60" spans="1:5" x14ac:dyDescent="0.25">
      <c r="B60" s="5"/>
      <c r="C60" s="5"/>
      <c r="D60" s="5"/>
      <c r="E60" s="24"/>
    </row>
    <row r="61" spans="1:5" x14ac:dyDescent="0.25">
      <c r="A61" t="s">
        <v>42</v>
      </c>
      <c r="B61" s="5">
        <v>7000</v>
      </c>
      <c r="C61" s="5">
        <v>5905.25</v>
      </c>
      <c r="D61" s="5">
        <f t="shared" si="1"/>
        <v>1094.75</v>
      </c>
      <c r="E61" s="24">
        <v>7000</v>
      </c>
    </row>
    <row r="62" spans="1:5" x14ac:dyDescent="0.25">
      <c r="A62" t="s">
        <v>43</v>
      </c>
      <c r="B62" s="5">
        <v>12000</v>
      </c>
      <c r="C62" s="5"/>
      <c r="D62" s="5">
        <f t="shared" si="1"/>
        <v>12000</v>
      </c>
      <c r="E62" s="24">
        <v>12000</v>
      </c>
    </row>
    <row r="63" spans="1:5" x14ac:dyDescent="0.25">
      <c r="A63" t="s">
        <v>44</v>
      </c>
      <c r="B63" s="5">
        <v>14958</v>
      </c>
      <c r="C63" s="5">
        <v>6337.51</v>
      </c>
      <c r="D63" s="5">
        <f t="shared" si="1"/>
        <v>8620.49</v>
      </c>
      <c r="E63" s="24">
        <v>14000</v>
      </c>
    </row>
    <row r="64" spans="1:5" x14ac:dyDescent="0.25">
      <c r="A64" t="s">
        <v>45</v>
      </c>
      <c r="B64" s="5">
        <v>12000</v>
      </c>
      <c r="C64" s="5">
        <v>18288.07</v>
      </c>
      <c r="D64" s="5">
        <f t="shared" si="1"/>
        <v>-6288.07</v>
      </c>
      <c r="E64" s="24">
        <v>16000</v>
      </c>
    </row>
    <row r="65" spans="1:5" x14ac:dyDescent="0.25">
      <c r="A65" t="s">
        <v>46</v>
      </c>
      <c r="B65" s="5">
        <v>48000</v>
      </c>
      <c r="C65" s="5">
        <v>39947.760000000002</v>
      </c>
      <c r="D65" s="5">
        <f t="shared" si="1"/>
        <v>8052.239999999998</v>
      </c>
      <c r="E65" s="24">
        <v>48000</v>
      </c>
    </row>
    <row r="66" spans="1:5" x14ac:dyDescent="0.25">
      <c r="A66" t="s">
        <v>47</v>
      </c>
      <c r="B66" s="5">
        <v>4000</v>
      </c>
      <c r="C66" s="5">
        <v>2295.37</v>
      </c>
      <c r="D66" s="5">
        <f t="shared" si="1"/>
        <v>1704.63</v>
      </c>
      <c r="E66" s="24">
        <v>3000</v>
      </c>
    </row>
    <row r="67" spans="1:5" x14ac:dyDescent="0.25">
      <c r="A67" t="s">
        <v>48</v>
      </c>
      <c r="B67" s="5">
        <v>9000</v>
      </c>
      <c r="C67" s="5">
        <v>2511.71</v>
      </c>
      <c r="D67" s="5">
        <f t="shared" si="1"/>
        <v>6488.29</v>
      </c>
      <c r="E67" s="24">
        <v>9000</v>
      </c>
    </row>
    <row r="68" spans="1:5" x14ac:dyDescent="0.25">
      <c r="A68" t="s">
        <v>49</v>
      </c>
      <c r="B68" s="5">
        <v>42000</v>
      </c>
      <c r="C68" s="5">
        <v>29389.09</v>
      </c>
      <c r="D68" s="5">
        <f t="shared" si="1"/>
        <v>12610.91</v>
      </c>
      <c r="E68" s="24">
        <v>40000</v>
      </c>
    </row>
    <row r="69" spans="1:5" x14ac:dyDescent="0.25">
      <c r="A69" t="s">
        <v>50</v>
      </c>
      <c r="B69" s="5">
        <v>2000</v>
      </c>
      <c r="C69" s="5">
        <v>967.6</v>
      </c>
      <c r="D69" s="5">
        <f t="shared" si="1"/>
        <v>1032.4000000000001</v>
      </c>
      <c r="E69" s="24">
        <v>2000</v>
      </c>
    </row>
    <row r="70" spans="1:5" x14ac:dyDescent="0.25">
      <c r="A70" t="s">
        <v>51</v>
      </c>
      <c r="B70" s="5">
        <v>6000</v>
      </c>
      <c r="C70" s="5">
        <v>3600</v>
      </c>
      <c r="D70" s="5">
        <f t="shared" si="1"/>
        <v>2400</v>
      </c>
      <c r="E70" s="24">
        <v>6000</v>
      </c>
    </row>
    <row r="71" spans="1:5" x14ac:dyDescent="0.25">
      <c r="A71" t="s">
        <v>52</v>
      </c>
      <c r="B71" s="5">
        <v>9000</v>
      </c>
      <c r="C71" s="5">
        <v>1291.3399999999999</v>
      </c>
      <c r="D71" s="5">
        <f t="shared" si="1"/>
        <v>7708.66</v>
      </c>
      <c r="E71" s="24">
        <v>9000</v>
      </c>
    </row>
    <row r="72" spans="1:5" x14ac:dyDescent="0.25">
      <c r="A72" t="s">
        <v>53</v>
      </c>
      <c r="B72" s="5">
        <v>30000</v>
      </c>
      <c r="C72" s="5">
        <v>14719.75</v>
      </c>
      <c r="D72" s="5">
        <f t="shared" si="1"/>
        <v>15280.25</v>
      </c>
      <c r="E72" s="24">
        <v>30000</v>
      </c>
    </row>
    <row r="73" spans="1:5" x14ac:dyDescent="0.25">
      <c r="A73" t="s">
        <v>54</v>
      </c>
      <c r="B73" s="5">
        <v>2000</v>
      </c>
      <c r="C73" s="5">
        <v>1391.09</v>
      </c>
      <c r="D73" s="5">
        <f t="shared" si="1"/>
        <v>608.91000000000008</v>
      </c>
      <c r="E73" s="24">
        <v>2000</v>
      </c>
    </row>
    <row r="74" spans="1:5" x14ac:dyDescent="0.25">
      <c r="A74" t="s">
        <v>55</v>
      </c>
      <c r="B74" s="5">
        <v>20000</v>
      </c>
      <c r="C74" s="5">
        <v>6004.49</v>
      </c>
      <c r="D74" s="5">
        <f t="shared" si="1"/>
        <v>13995.51</v>
      </c>
      <c r="E74" s="24">
        <v>20000</v>
      </c>
    </row>
    <row r="75" spans="1:5" x14ac:dyDescent="0.25">
      <c r="A75" t="s">
        <v>56</v>
      </c>
      <c r="B75" s="5">
        <v>90000</v>
      </c>
      <c r="C75" s="5">
        <v>31220.9</v>
      </c>
      <c r="D75" s="5">
        <f t="shared" si="1"/>
        <v>58779.1</v>
      </c>
      <c r="E75" s="24">
        <v>90000</v>
      </c>
    </row>
    <row r="76" spans="1:5" x14ac:dyDescent="0.25">
      <c r="A76" s="9" t="s">
        <v>57</v>
      </c>
      <c r="B76" s="8">
        <f>SUM(B61:B75)</f>
        <v>307958</v>
      </c>
      <c r="C76" s="19">
        <f>SUM(C61:C75)</f>
        <v>163869.93</v>
      </c>
      <c r="D76" s="19">
        <f t="shared" si="1"/>
        <v>144088.07</v>
      </c>
      <c r="E76" s="28">
        <f>SUM(E61:E75)</f>
        <v>308000</v>
      </c>
    </row>
    <row r="77" spans="1:5" x14ac:dyDescent="0.25">
      <c r="B77" s="5"/>
      <c r="C77" s="5"/>
      <c r="D77" s="5"/>
      <c r="E77" s="24"/>
    </row>
    <row r="78" spans="1:5" x14ac:dyDescent="0.25">
      <c r="A78" t="s">
        <v>70</v>
      </c>
      <c r="B78" s="5">
        <v>3600</v>
      </c>
      <c r="C78" s="5">
        <v>3600</v>
      </c>
      <c r="D78" s="5">
        <f t="shared" si="1"/>
        <v>0</v>
      </c>
      <c r="E78" s="24">
        <v>3600</v>
      </c>
    </row>
    <row r="79" spans="1:5" x14ac:dyDescent="0.25">
      <c r="A79" t="s">
        <v>58</v>
      </c>
      <c r="B79" s="5">
        <v>350</v>
      </c>
      <c r="C79" s="5">
        <v>175.96</v>
      </c>
      <c r="D79" s="5">
        <f t="shared" si="1"/>
        <v>174.04</v>
      </c>
      <c r="E79" s="24">
        <v>500</v>
      </c>
    </row>
    <row r="80" spans="1:5" x14ac:dyDescent="0.25">
      <c r="A80" t="s">
        <v>59</v>
      </c>
      <c r="B80" s="5">
        <v>800</v>
      </c>
      <c r="C80" s="5">
        <v>962.61</v>
      </c>
      <c r="D80" s="5">
        <f t="shared" si="1"/>
        <v>-162.61000000000001</v>
      </c>
      <c r="E80" s="24">
        <v>1300</v>
      </c>
    </row>
    <row r="81" spans="1:5" x14ac:dyDescent="0.25">
      <c r="A81" s="9" t="s">
        <v>60</v>
      </c>
      <c r="B81" s="8">
        <f>SUM(B78:B80)</f>
        <v>4750</v>
      </c>
      <c r="C81" s="19">
        <f>SUM(C78:C80)</f>
        <v>4738.57</v>
      </c>
      <c r="D81" s="19">
        <f t="shared" si="1"/>
        <v>11.430000000000291</v>
      </c>
      <c r="E81" s="28">
        <f>SUM(E78:E80)</f>
        <v>5400</v>
      </c>
    </row>
    <row r="82" spans="1:5" x14ac:dyDescent="0.25">
      <c r="B82" s="5"/>
      <c r="C82" s="5"/>
      <c r="D82" s="5"/>
      <c r="E82" s="24"/>
    </row>
    <row r="83" spans="1:5" x14ac:dyDescent="0.25">
      <c r="A83" t="s">
        <v>61</v>
      </c>
      <c r="B83" s="5">
        <v>6500</v>
      </c>
      <c r="C83" s="5">
        <v>3314.39</v>
      </c>
      <c r="D83" s="5">
        <f t="shared" si="1"/>
        <v>3185.61</v>
      </c>
      <c r="E83" s="24">
        <v>6500</v>
      </c>
    </row>
    <row r="84" spans="1:5" x14ac:dyDescent="0.25">
      <c r="A84" t="s">
        <v>62</v>
      </c>
      <c r="B84" s="5">
        <v>500</v>
      </c>
      <c r="C84" s="5">
        <v>11.2</v>
      </c>
      <c r="D84" s="5">
        <f t="shared" si="1"/>
        <v>488.8</v>
      </c>
      <c r="E84" s="24">
        <v>500</v>
      </c>
    </row>
    <row r="85" spans="1:5" x14ac:dyDescent="0.25">
      <c r="A85" t="s">
        <v>63</v>
      </c>
      <c r="B85" s="5">
        <v>1300</v>
      </c>
      <c r="C85" s="5">
        <v>992.58</v>
      </c>
      <c r="D85" s="5">
        <f t="shared" si="1"/>
        <v>307.41999999999996</v>
      </c>
      <c r="E85" s="24">
        <v>1300</v>
      </c>
    </row>
    <row r="86" spans="1:5" x14ac:dyDescent="0.25">
      <c r="A86" s="9" t="s">
        <v>64</v>
      </c>
      <c r="B86" s="8">
        <f>SUM(B83:B85)</f>
        <v>8300</v>
      </c>
      <c r="C86" s="19">
        <f>SUM(C83:C85)</f>
        <v>4318.17</v>
      </c>
      <c r="D86" s="19">
        <f t="shared" si="1"/>
        <v>3981.83</v>
      </c>
      <c r="E86" s="28">
        <f>SUM(E83:E85)</f>
        <v>8300</v>
      </c>
    </row>
    <row r="87" spans="1:5" x14ac:dyDescent="0.25">
      <c r="B87" s="5"/>
      <c r="C87" s="5"/>
      <c r="D87" s="5"/>
      <c r="E87" s="24"/>
    </row>
    <row r="88" spans="1:5" x14ac:dyDescent="0.25">
      <c r="A88" s="9" t="s">
        <v>65</v>
      </c>
      <c r="B88" s="8">
        <f>SUM(,B41,B59,B76,B81,B86)</f>
        <v>717766</v>
      </c>
      <c r="C88" s="19">
        <f>SUM(,C41,C59,C76,C81,C86)</f>
        <v>527674.29</v>
      </c>
      <c r="D88" s="19">
        <f t="shared" si="1"/>
        <v>190091.70999999996</v>
      </c>
      <c r="E88" s="28">
        <f>SUM(,E41,E59,E76,E81,E86)</f>
        <v>834117</v>
      </c>
    </row>
    <row r="89" spans="1:5" x14ac:dyDescent="0.25">
      <c r="A89" t="s">
        <v>66</v>
      </c>
      <c r="B89" s="5">
        <v>250</v>
      </c>
      <c r="C89" s="5">
        <v>100</v>
      </c>
      <c r="D89" s="5">
        <f t="shared" si="1"/>
        <v>150</v>
      </c>
      <c r="E89" s="24">
        <v>150</v>
      </c>
    </row>
    <row r="90" spans="1:5" x14ac:dyDescent="0.25">
      <c r="A90" t="s">
        <v>80</v>
      </c>
      <c r="B90" s="5">
        <v>150289</v>
      </c>
      <c r="C90" s="22">
        <v>150289.09</v>
      </c>
      <c r="D90" s="5">
        <f t="shared" si="1"/>
        <v>-8.999999999650754E-2</v>
      </c>
      <c r="E90" s="24">
        <v>156847</v>
      </c>
    </row>
    <row r="91" spans="1:5" x14ac:dyDescent="0.25">
      <c r="A91" t="s">
        <v>81</v>
      </c>
      <c r="B91" s="5">
        <v>20521</v>
      </c>
      <c r="C91" s="5">
        <v>13931.44</v>
      </c>
      <c r="D91" s="5">
        <f t="shared" si="1"/>
        <v>6589.5599999999995</v>
      </c>
      <c r="E91" s="24">
        <v>14681</v>
      </c>
    </row>
    <row r="92" spans="1:5" x14ac:dyDescent="0.25">
      <c r="A92" s="10" t="s">
        <v>67</v>
      </c>
      <c r="B92" s="11">
        <f>SUM(B89:B91)</f>
        <v>171060</v>
      </c>
      <c r="C92" s="19">
        <f>SUM(C89:C91)</f>
        <v>164320.53</v>
      </c>
      <c r="D92" s="19">
        <f t="shared" si="1"/>
        <v>6739.4700000000012</v>
      </c>
      <c r="E92" s="25">
        <f>SUM(E90:E91)</f>
        <v>171528</v>
      </c>
    </row>
    <row r="93" spans="1:5" x14ac:dyDescent="0.25">
      <c r="B93" s="5"/>
      <c r="C93" s="18"/>
      <c r="D93" s="18"/>
      <c r="E93" s="27"/>
    </row>
    <row r="94" spans="1:5" ht="15.75" thickBot="1" x14ac:dyDescent="0.3">
      <c r="A94" s="12" t="s">
        <v>68</v>
      </c>
      <c r="B94" s="13">
        <f>SUM(B92,B88)</f>
        <v>888826</v>
      </c>
      <c r="C94" s="13">
        <f>SUM(C92,C88)</f>
        <v>691994.82000000007</v>
      </c>
      <c r="D94" s="13">
        <f t="shared" ref="D94" si="2">SUM(B94,-C94)</f>
        <v>196831.17999999993</v>
      </c>
      <c r="E94" s="26">
        <f>SUM(E92,E88)</f>
        <v>1005645</v>
      </c>
    </row>
    <row r="95" spans="1:5" x14ac:dyDescent="0.25">
      <c r="B95" s="5"/>
    </row>
    <row r="98" spans="3:3" x14ac:dyDescent="0.25">
      <c r="C98" s="5"/>
    </row>
    <row r="100" spans="3:3" x14ac:dyDescent="0.25">
      <c r="C100" s="5"/>
    </row>
  </sheetData>
  <printOptions gridLines="1"/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Budget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PCMitch</dc:creator>
  <cp:lastModifiedBy>Phil &amp; Cheryl Mitchell</cp:lastModifiedBy>
  <cp:lastPrinted>2024-01-09T17:22:53Z</cp:lastPrinted>
  <dcterms:created xsi:type="dcterms:W3CDTF">2021-03-23T18:32:59Z</dcterms:created>
  <dcterms:modified xsi:type="dcterms:W3CDTF">2024-01-29T15:15:53Z</dcterms:modified>
</cp:coreProperties>
</file>